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ntsan\Desktop\"/>
    </mc:Choice>
  </mc:AlternateContent>
  <bookViews>
    <workbookView xWindow="120" yWindow="180" windowWidth="18915" windowHeight="8385"/>
  </bookViews>
  <sheets>
    <sheet name="Indicadores" sheetId="1" r:id="rId1"/>
    <sheet name="Preventivo (Macro Operativo)" sheetId="2" r:id="rId2"/>
  </sheets>
  <calcPr calcId="162913"/>
</workbook>
</file>

<file path=xl/calcChain.xml><?xml version="1.0" encoding="utf-8"?>
<calcChain xmlns="http://schemas.openxmlformats.org/spreadsheetml/2006/main">
  <c r="X30" i="1" l="1"/>
  <c r="I62" i="1"/>
  <c r="H62" i="1"/>
  <c r="X62" i="1"/>
  <c r="W62" i="1"/>
  <c r="H29" i="1"/>
  <c r="I29" i="1"/>
  <c r="H28" i="1"/>
  <c r="I28" i="1"/>
  <c r="H27" i="1"/>
  <c r="I27" i="1"/>
  <c r="I26" i="1"/>
  <c r="H26" i="1"/>
  <c r="I25" i="1"/>
  <c r="H25" i="1"/>
  <c r="I24" i="1"/>
  <c r="H24" i="1"/>
  <c r="I23" i="1"/>
  <c r="H23" i="1"/>
  <c r="I93" i="1"/>
  <c r="H93" i="1"/>
  <c r="X93" i="1"/>
  <c r="I125" i="1"/>
  <c r="H125" i="1"/>
  <c r="X125" i="1"/>
  <c r="X157" i="1"/>
  <c r="I157" i="1"/>
  <c r="J157" i="1"/>
  <c r="H157" i="1"/>
  <c r="W157" i="1"/>
  <c r="W125" i="1"/>
  <c r="W93" i="1"/>
  <c r="V24" i="2" l="1"/>
  <c r="V25" i="2"/>
  <c r="V26" i="2"/>
  <c r="V27" i="2"/>
  <c r="V28" i="2"/>
  <c r="V29" i="2"/>
  <c r="V23" i="2"/>
  <c r="G24" i="1"/>
  <c r="G25" i="1"/>
  <c r="G26" i="1"/>
  <c r="G27" i="1"/>
  <c r="G28" i="1"/>
  <c r="G29" i="1"/>
  <c r="G23" i="1"/>
  <c r="V23" i="1" s="1"/>
  <c r="V151" i="1"/>
  <c r="V152" i="1"/>
  <c r="V153" i="1"/>
  <c r="V154" i="1"/>
  <c r="V155" i="1"/>
  <c r="V156" i="1"/>
  <c r="V150" i="1"/>
  <c r="V119" i="1"/>
  <c r="V120" i="1"/>
  <c r="V121" i="1"/>
  <c r="V122" i="1"/>
  <c r="V123" i="1"/>
  <c r="V124" i="1"/>
  <c r="V118" i="1"/>
  <c r="V87" i="1"/>
  <c r="V88" i="1"/>
  <c r="V89" i="1"/>
  <c r="V90" i="1"/>
  <c r="V91" i="1"/>
  <c r="V92" i="1"/>
  <c r="V86" i="1"/>
  <c r="V56" i="1"/>
  <c r="V57" i="1"/>
  <c r="V58" i="1"/>
  <c r="V59" i="1"/>
  <c r="V60" i="1"/>
  <c r="V61" i="1"/>
  <c r="V55" i="1"/>
  <c r="V157" i="1" l="1"/>
  <c r="G157" i="1" s="1"/>
  <c r="V62" i="1"/>
  <c r="G62" i="1" s="1"/>
  <c r="V28" i="1"/>
  <c r="V26" i="1"/>
  <c r="V24" i="1"/>
  <c r="V93" i="1"/>
  <c r="G93" i="1" s="1"/>
  <c r="V29" i="1"/>
  <c r="V27" i="1"/>
  <c r="V25" i="1"/>
  <c r="V125" i="1"/>
  <c r="G125" i="1" s="1"/>
  <c r="U24" i="2"/>
  <c r="U25" i="2"/>
  <c r="U26" i="2"/>
  <c r="U27" i="2"/>
  <c r="U28" i="2"/>
  <c r="U29" i="2"/>
  <c r="U23" i="2"/>
  <c r="U26" i="1"/>
  <c r="U23" i="1"/>
  <c r="F24" i="1"/>
  <c r="F25" i="1"/>
  <c r="F26" i="1"/>
  <c r="F27" i="1"/>
  <c r="U27" i="1" s="1"/>
  <c r="F28" i="1"/>
  <c r="F29" i="1"/>
  <c r="F23" i="1"/>
  <c r="U24" i="1" s="1"/>
  <c r="U157" i="1"/>
  <c r="U151" i="1"/>
  <c r="U152" i="1"/>
  <c r="U153" i="1"/>
  <c r="U154" i="1"/>
  <c r="U155" i="1"/>
  <c r="U156" i="1"/>
  <c r="U150" i="1"/>
  <c r="F157" i="1"/>
  <c r="U119" i="1"/>
  <c r="U125" i="1" s="1"/>
  <c r="F125" i="1" s="1"/>
  <c r="U120" i="1"/>
  <c r="U121" i="1"/>
  <c r="U122" i="1"/>
  <c r="U123" i="1"/>
  <c r="U124" i="1"/>
  <c r="U118" i="1"/>
  <c r="R87" i="1"/>
  <c r="R88" i="1"/>
  <c r="R89" i="1"/>
  <c r="R90" i="1"/>
  <c r="R91" i="1"/>
  <c r="R92" i="1"/>
  <c r="R93" i="1"/>
  <c r="U87" i="1"/>
  <c r="U93" i="1" s="1"/>
  <c r="F93" i="1" s="1"/>
  <c r="U88" i="1"/>
  <c r="U89" i="1"/>
  <c r="U90" i="1"/>
  <c r="U91" i="1"/>
  <c r="U92" i="1"/>
  <c r="U86" i="1"/>
  <c r="U56" i="1"/>
  <c r="U57" i="1"/>
  <c r="U58" i="1"/>
  <c r="U59" i="1"/>
  <c r="U60" i="1"/>
  <c r="U61" i="1"/>
  <c r="U55" i="1"/>
  <c r="U29" i="1" l="1"/>
  <c r="U25" i="1"/>
  <c r="U28" i="1"/>
  <c r="U62" i="1"/>
  <c r="F62" i="1" s="1"/>
  <c r="AB30" i="2"/>
  <c r="AA30" i="2"/>
  <c r="Z30" i="2"/>
  <c r="Y30" i="2"/>
  <c r="X30" i="2"/>
  <c r="W30" i="2"/>
  <c r="V30" i="2"/>
  <c r="G30" i="2" s="1"/>
  <c r="U30" i="2"/>
  <c r="F30" i="2" s="1"/>
  <c r="E29" i="2"/>
  <c r="T29" i="2" s="1"/>
  <c r="D29" i="2"/>
  <c r="S29" i="2" s="1"/>
  <c r="C29" i="2"/>
  <c r="R29" i="2" s="1"/>
  <c r="B29" i="2"/>
  <c r="N29" i="2" s="1"/>
  <c r="E28" i="2"/>
  <c r="T28" i="2" s="1"/>
  <c r="D28" i="2"/>
  <c r="S28" i="2" s="1"/>
  <c r="C28" i="2"/>
  <c r="R28" i="2" s="1"/>
  <c r="B28" i="2"/>
  <c r="N28" i="2" s="1"/>
  <c r="E27" i="2"/>
  <c r="T27" i="2" s="1"/>
  <c r="D27" i="2"/>
  <c r="S27" i="2" s="1"/>
  <c r="C27" i="2"/>
  <c r="R27" i="2" s="1"/>
  <c r="B27" i="2"/>
  <c r="N27" i="2" s="1"/>
  <c r="T26" i="2"/>
  <c r="S26" i="2"/>
  <c r="C26" i="2"/>
  <c r="R26" i="2" s="1"/>
  <c r="B26" i="2"/>
  <c r="N26" i="2" s="1"/>
  <c r="T25" i="2"/>
  <c r="D25" i="2"/>
  <c r="S25" i="2" s="1"/>
  <c r="C25" i="2"/>
  <c r="R25" i="2" s="1"/>
  <c r="B25" i="2"/>
  <c r="N25" i="2" s="1"/>
  <c r="T24" i="2"/>
  <c r="S24" i="2"/>
  <c r="S30" i="2" s="1"/>
  <c r="D30" i="2" s="1"/>
  <c r="R24" i="2"/>
  <c r="R30" i="2" s="1"/>
  <c r="C30" i="2" s="1"/>
  <c r="B24" i="2"/>
  <c r="N24" i="2" s="1"/>
  <c r="T23" i="2"/>
  <c r="S23" i="2"/>
  <c r="R23" i="2"/>
  <c r="B23" i="2"/>
  <c r="N23" i="2" s="1"/>
  <c r="T30" i="2" l="1"/>
  <c r="E30" i="2" s="1"/>
  <c r="N30" i="2"/>
  <c r="Q23" i="2"/>
  <c r="AC23" i="2" s="1"/>
  <c r="Q24" i="2"/>
  <c r="Q25" i="2"/>
  <c r="AC25" i="2" s="1"/>
  <c r="Q26" i="2"/>
  <c r="AC26" i="2" s="1"/>
  <c r="Q27" i="2"/>
  <c r="AC27" i="2" s="1"/>
  <c r="Q28" i="2"/>
  <c r="AC28" i="2" s="1"/>
  <c r="Q29" i="2"/>
  <c r="AC29" i="2" s="1"/>
  <c r="E23" i="1"/>
  <c r="T23" i="1" s="1"/>
  <c r="E24" i="1"/>
  <c r="T24" i="1" s="1"/>
  <c r="E25" i="1"/>
  <c r="T25" i="1" s="1"/>
  <c r="E26" i="1"/>
  <c r="T26" i="1" s="1"/>
  <c r="E27" i="1"/>
  <c r="T27" i="1" s="1"/>
  <c r="E28" i="1"/>
  <c r="T28" i="1" s="1"/>
  <c r="E29" i="1"/>
  <c r="T29" i="1" s="1"/>
  <c r="T151" i="1"/>
  <c r="T152" i="1"/>
  <c r="T153" i="1"/>
  <c r="T154" i="1"/>
  <c r="T155" i="1"/>
  <c r="T156" i="1"/>
  <c r="T150" i="1"/>
  <c r="T119" i="1"/>
  <c r="T120" i="1"/>
  <c r="T121" i="1"/>
  <c r="T122" i="1"/>
  <c r="T123" i="1"/>
  <c r="T124" i="1"/>
  <c r="T118" i="1"/>
  <c r="C93" i="1"/>
  <c r="T87" i="1"/>
  <c r="T88" i="1"/>
  <c r="T89" i="1"/>
  <c r="T90" i="1"/>
  <c r="T91" i="1"/>
  <c r="T92" i="1"/>
  <c r="T86" i="1"/>
  <c r="T56" i="1"/>
  <c r="T57" i="1"/>
  <c r="T58" i="1"/>
  <c r="T59" i="1"/>
  <c r="T60" i="1"/>
  <c r="T61" i="1"/>
  <c r="T55" i="1"/>
  <c r="Q30" i="2" l="1"/>
  <c r="B30" i="2" s="1"/>
  <c r="O30" i="2" s="1"/>
  <c r="AC24" i="2"/>
  <c r="AC30" i="2" s="1"/>
  <c r="T157" i="1"/>
  <c r="E157" i="1" s="1"/>
  <c r="S24" i="1"/>
  <c r="S27" i="1"/>
  <c r="S28" i="1"/>
  <c r="D24" i="1"/>
  <c r="D25" i="1"/>
  <c r="S25" i="1" s="1"/>
  <c r="D26" i="1"/>
  <c r="S26" i="1" s="1"/>
  <c r="D27" i="1"/>
  <c r="D28" i="1"/>
  <c r="D29" i="1"/>
  <c r="S29" i="1" s="1"/>
  <c r="D23" i="1"/>
  <c r="S23" i="1" s="1"/>
  <c r="S151" i="1"/>
  <c r="S157" i="1" s="1"/>
  <c r="D157" i="1" s="1"/>
  <c r="S152" i="1"/>
  <c r="S153" i="1"/>
  <c r="S154" i="1"/>
  <c r="S155" i="1"/>
  <c r="S156" i="1"/>
  <c r="S150" i="1"/>
  <c r="S119" i="1"/>
  <c r="S120" i="1"/>
  <c r="S121" i="1"/>
  <c r="S122" i="1"/>
  <c r="S123" i="1"/>
  <c r="S124" i="1"/>
  <c r="S118" i="1"/>
  <c r="S87" i="1"/>
  <c r="S88" i="1"/>
  <c r="S89" i="1"/>
  <c r="S90" i="1"/>
  <c r="S91" i="1"/>
  <c r="S92" i="1"/>
  <c r="S86" i="1"/>
  <c r="R86" i="1"/>
  <c r="S56" i="1"/>
  <c r="S57" i="1"/>
  <c r="S58" i="1"/>
  <c r="S59" i="1"/>
  <c r="S60" i="1"/>
  <c r="S61" i="1"/>
  <c r="S55" i="1"/>
  <c r="C23" i="1" l="1"/>
  <c r="C24" i="1"/>
  <c r="C25" i="1"/>
  <c r="R25" i="1" s="1"/>
  <c r="C26" i="1"/>
  <c r="R26" i="1" s="1"/>
  <c r="C27" i="1"/>
  <c r="C28" i="1"/>
  <c r="C29" i="1"/>
  <c r="R29" i="1" s="1"/>
  <c r="B24" i="1"/>
  <c r="B25" i="1"/>
  <c r="B26" i="1"/>
  <c r="B27" i="1"/>
  <c r="B28" i="1"/>
  <c r="B29" i="1"/>
  <c r="B23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R150" i="1"/>
  <c r="Q150" i="1"/>
  <c r="R24" i="1"/>
  <c r="R27" i="1"/>
  <c r="R28" i="1"/>
  <c r="R23" i="1"/>
  <c r="R119" i="1"/>
  <c r="R120" i="1"/>
  <c r="R121" i="1"/>
  <c r="R122" i="1"/>
  <c r="R123" i="1"/>
  <c r="R124" i="1"/>
  <c r="R118" i="1"/>
  <c r="Q119" i="1"/>
  <c r="Q120" i="1"/>
  <c r="Q121" i="1"/>
  <c r="Q122" i="1"/>
  <c r="Q123" i="1"/>
  <c r="Q124" i="1"/>
  <c r="Q118" i="1"/>
  <c r="R56" i="1"/>
  <c r="R57" i="1"/>
  <c r="R58" i="1"/>
  <c r="R59" i="1"/>
  <c r="R60" i="1"/>
  <c r="R61" i="1"/>
  <c r="R55" i="1"/>
  <c r="R30" i="1" l="1"/>
  <c r="C30" i="1" s="1"/>
  <c r="Q157" i="1"/>
  <c r="B157" i="1" s="1"/>
  <c r="N156" i="1"/>
  <c r="N155" i="1"/>
  <c r="N154" i="1"/>
  <c r="AC153" i="1"/>
  <c r="N153" i="1"/>
  <c r="N152" i="1"/>
  <c r="AC151" i="1"/>
  <c r="N151" i="1"/>
  <c r="N150" i="1"/>
  <c r="T125" i="1"/>
  <c r="E125" i="1" s="1"/>
  <c r="S125" i="1"/>
  <c r="D125" i="1" s="1"/>
  <c r="R125" i="1"/>
  <c r="C125" i="1" s="1"/>
  <c r="AC124" i="1"/>
  <c r="N124" i="1"/>
  <c r="AC123" i="1"/>
  <c r="N123" i="1"/>
  <c r="AC122" i="1"/>
  <c r="N122" i="1"/>
  <c r="AC121" i="1"/>
  <c r="N121" i="1"/>
  <c r="AC120" i="1"/>
  <c r="N120" i="1"/>
  <c r="AC119" i="1"/>
  <c r="Q125" i="1"/>
  <c r="B125" i="1" s="1"/>
  <c r="N119" i="1"/>
  <c r="AC118" i="1"/>
  <c r="N118" i="1"/>
  <c r="T93" i="1"/>
  <c r="E93" i="1" s="1"/>
  <c r="S93" i="1"/>
  <c r="D93" i="1" s="1"/>
  <c r="Q92" i="1"/>
  <c r="AC92" i="1" s="1"/>
  <c r="N92" i="1"/>
  <c r="Q91" i="1"/>
  <c r="AC91" i="1" s="1"/>
  <c r="N91" i="1"/>
  <c r="Q90" i="1"/>
  <c r="AC90" i="1" s="1"/>
  <c r="N90" i="1"/>
  <c r="Q89" i="1"/>
  <c r="AC89" i="1" s="1"/>
  <c r="N89" i="1"/>
  <c r="Q88" i="1"/>
  <c r="AC88" i="1" s="1"/>
  <c r="N88" i="1"/>
  <c r="AC87" i="1"/>
  <c r="Q87" i="1"/>
  <c r="N87" i="1"/>
  <c r="Q86" i="1"/>
  <c r="AC86" i="1" s="1"/>
  <c r="N86" i="1"/>
  <c r="AC125" i="1" l="1"/>
  <c r="AC93" i="1"/>
  <c r="AC155" i="1"/>
  <c r="N157" i="1"/>
  <c r="N125" i="1"/>
  <c r="O125" i="1"/>
  <c r="AC150" i="1"/>
  <c r="R157" i="1"/>
  <c r="C157" i="1" s="1"/>
  <c r="O157" i="1" s="1"/>
  <c r="AC152" i="1"/>
  <c r="AC154" i="1"/>
  <c r="AC156" i="1"/>
  <c r="N93" i="1"/>
  <c r="Q93" i="1"/>
  <c r="B93" i="1" s="1"/>
  <c r="O93" i="1" s="1"/>
  <c r="AC157" i="1" l="1"/>
  <c r="T62" i="1"/>
  <c r="E62" i="1" s="1"/>
  <c r="S62" i="1"/>
  <c r="D62" i="1" s="1"/>
  <c r="R62" i="1"/>
  <c r="C62" i="1" s="1"/>
  <c r="Q61" i="1"/>
  <c r="AC61" i="1" s="1"/>
  <c r="N61" i="1"/>
  <c r="Q60" i="1"/>
  <c r="AC60" i="1" s="1"/>
  <c r="N60" i="1"/>
  <c r="Q59" i="1"/>
  <c r="AC59" i="1" s="1"/>
  <c r="N59" i="1"/>
  <c r="AC58" i="1"/>
  <c r="Q58" i="1"/>
  <c r="N58" i="1"/>
  <c r="Q57" i="1"/>
  <c r="AC57" i="1" s="1"/>
  <c r="N57" i="1"/>
  <c r="Q56" i="1"/>
  <c r="N56" i="1"/>
  <c r="Q55" i="1"/>
  <c r="AC55" i="1" s="1"/>
  <c r="N55" i="1"/>
  <c r="AB30" i="1"/>
  <c r="AA30" i="1"/>
  <c r="Z30" i="1"/>
  <c r="Y30" i="1"/>
  <c r="I30" i="1"/>
  <c r="W30" i="1"/>
  <c r="H30" i="1" s="1"/>
  <c r="V30" i="1"/>
  <c r="G30" i="1" s="1"/>
  <c r="U30" i="1"/>
  <c r="F30" i="1" s="1"/>
  <c r="T30" i="1"/>
  <c r="E30" i="1" s="1"/>
  <c r="S30" i="1"/>
  <c r="D30" i="1" s="1"/>
  <c r="N27" i="1"/>
  <c r="N25" i="1"/>
  <c r="Q62" i="1" l="1"/>
  <c r="B62" i="1" s="1"/>
  <c r="AC56" i="1"/>
  <c r="AC62" i="1" s="1"/>
  <c r="N23" i="1"/>
  <c r="N29" i="1"/>
  <c r="O62" i="1"/>
  <c r="N62" i="1"/>
  <c r="Q24" i="1"/>
  <c r="AC24" i="1" s="1"/>
  <c r="Q26" i="1"/>
  <c r="AC26" i="1" s="1"/>
  <c r="Q28" i="1"/>
  <c r="AC28" i="1" s="1"/>
  <c r="Q23" i="1"/>
  <c r="AC23" i="1" s="1"/>
  <c r="N24" i="1"/>
  <c r="Q25" i="1"/>
  <c r="AC25" i="1" s="1"/>
  <c r="N26" i="1"/>
  <c r="Q27" i="1"/>
  <c r="AC27" i="1" s="1"/>
  <c r="N28" i="1"/>
  <c r="Q29" i="1"/>
  <c r="AC29" i="1" s="1"/>
  <c r="N30" i="1" l="1"/>
  <c r="AC30" i="1"/>
  <c r="Q30" i="1"/>
  <c r="B30" i="1" s="1"/>
  <c r="O30" i="1" s="1"/>
</calcChain>
</file>

<file path=xl/comments1.xml><?xml version="1.0" encoding="utf-8"?>
<comments xmlns="http://schemas.openxmlformats.org/spreadsheetml/2006/main">
  <authors>
    <author>evazqoro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evazqoro:</t>
        </r>
        <r>
          <rPr>
            <sz val="9"/>
            <color indexed="81"/>
            <rFont val="Tahoma"/>
            <family val="2"/>
          </rPr>
          <t xml:space="preserve">
asignado y rechazado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evazqoro:</t>
        </r>
        <r>
          <rPr>
            <sz val="9"/>
            <color indexed="81"/>
            <rFont val="Tahoma"/>
            <family val="2"/>
          </rPr>
          <t xml:space="preserve">
asignado y rechazado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evazqoro:</t>
        </r>
        <r>
          <rPr>
            <sz val="9"/>
            <color indexed="81"/>
            <rFont val="Tahoma"/>
            <family val="2"/>
          </rPr>
          <t xml:space="preserve">
para junta de vecinos 
participación ciudadana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evazqoro:</t>
        </r>
        <r>
          <rPr>
            <sz val="9"/>
            <color indexed="81"/>
            <rFont val="Tahoma"/>
            <family val="2"/>
          </rPr>
          <t xml:space="preserve">
para junta de vecinos 
participación ciudadana</t>
        </r>
      </text>
    </comment>
  </commentList>
</comments>
</file>

<file path=xl/comments2.xml><?xml version="1.0" encoding="utf-8"?>
<comments xmlns="http://schemas.openxmlformats.org/spreadsheetml/2006/main">
  <authors>
    <author>evazqoro</author>
  </authors>
  <commentList>
    <comment ref="D26" authorId="0" shapeId="0">
      <text>
        <r>
          <rPr>
            <b/>
            <sz val="9"/>
            <color indexed="81"/>
            <rFont val="Tahoma"/>
            <charset val="1"/>
          </rPr>
          <t>evazqoro:</t>
        </r>
        <r>
          <rPr>
            <sz val="9"/>
            <color indexed="81"/>
            <rFont val="Tahoma"/>
            <charset val="1"/>
          </rPr>
          <t xml:space="preserve">
56399,56369 y 55566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evazqoro:</t>
        </r>
        <r>
          <rPr>
            <sz val="9"/>
            <color indexed="81"/>
            <rFont val="Tahoma"/>
            <family val="2"/>
          </rPr>
          <t xml:space="preserve">
asignado y rechazado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evazqoro:</t>
        </r>
        <r>
          <rPr>
            <sz val="9"/>
            <color indexed="81"/>
            <rFont val="Tahoma"/>
            <family val="2"/>
          </rPr>
          <t xml:space="preserve">
asignado y rechazado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evazqoro:</t>
        </r>
        <r>
          <rPr>
            <sz val="9"/>
            <color indexed="81"/>
            <rFont val="Tahoma"/>
            <family val="2"/>
          </rPr>
          <t xml:space="preserve">
para junta de vecinos 
participación ciudadana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evazqoro:</t>
        </r>
        <r>
          <rPr>
            <sz val="9"/>
            <color indexed="81"/>
            <rFont val="Tahoma"/>
            <family val="2"/>
          </rPr>
          <t xml:space="preserve">
para junta de vecinos 
participación ciudadana</t>
        </r>
      </text>
    </comment>
  </commentList>
</comments>
</file>

<file path=xl/sharedStrings.xml><?xml version="1.0" encoding="utf-8"?>
<sst xmlns="http://schemas.openxmlformats.org/spreadsheetml/2006/main" count="228" uniqueCount="23">
  <si>
    <t>PORCENTAJES POR ESTATUS</t>
  </si>
  <si>
    <t>NOV15-ENE16</t>
  </si>
  <si>
    <t>TOTAL</t>
  </si>
  <si>
    <t>Reportes Totales</t>
  </si>
  <si>
    <t>Reportes Concluidos</t>
  </si>
  <si>
    <t>Reportes Dentro de Tiempo</t>
  </si>
  <si>
    <t>Reportes Fuera de Tiempo</t>
  </si>
  <si>
    <t>Recepción</t>
  </si>
  <si>
    <t>Asignación</t>
  </si>
  <si>
    <t>Promedio Gral.</t>
  </si>
  <si>
    <t>Notificación</t>
  </si>
  <si>
    <t>% de Eficiencia</t>
  </si>
  <si>
    <t>% de Productividad</t>
  </si>
  <si>
    <t>ENERO</t>
  </si>
  <si>
    <t>FEBRERO</t>
  </si>
  <si>
    <t>Nov15-Ene16</t>
  </si>
  <si>
    <t>Feb-Abril</t>
  </si>
  <si>
    <t>Ago-Oct</t>
  </si>
  <si>
    <t>May-Jul</t>
  </si>
  <si>
    <t>Nov-Ene</t>
  </si>
  <si>
    <t>Feb-Abr</t>
  </si>
  <si>
    <t>Nov-Ene17</t>
  </si>
  <si>
    <t>Nov-Ene18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</si>
</sst>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dobe Gothic Std B"/>
      <family val="2"/>
      <charset val="12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2"/>
      <color theme="1"/>
      <name val="Algerian"/>
      <family val="5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9" fontId="7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584443092564644E-2"/>
          <c:y val="2.5194318329681775E-2"/>
          <c:w val="0.78272369415047693"/>
          <c:h val="0.91360569433063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Indicadores!$A$23</c:f>
              <c:strCache>
                <c:ptCount val="1"/>
                <c:pt idx="0">
                  <c:v>Reportes Totales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1E7-4AD9-B4F3-86A95FC32923}"/>
              </c:ext>
            </c:extLst>
          </c:dPt>
          <c:cat>
            <c:strRef>
              <c:f>Indicadores!$B$22:$G$22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Indicadores!$B$23:$G$23</c:f>
              <c:numCache>
                <c:formatCode>General</c:formatCode>
                <c:ptCount val="6"/>
                <c:pt idx="0">
                  <c:v>407</c:v>
                </c:pt>
                <c:pt idx="1">
                  <c:v>1066</c:v>
                </c:pt>
                <c:pt idx="2">
                  <c:v>1395</c:v>
                </c:pt>
                <c:pt idx="3">
                  <c:v>1986</c:v>
                </c:pt>
                <c:pt idx="4">
                  <c:v>1675</c:v>
                </c:pt>
                <c:pt idx="5">
                  <c:v>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7-4AD9-B4F3-86A95FC32923}"/>
            </c:ext>
          </c:extLst>
        </c:ser>
        <c:ser>
          <c:idx val="1"/>
          <c:order val="1"/>
          <c:tx>
            <c:strRef>
              <c:f>Indicadores!$A$24</c:f>
              <c:strCache>
                <c:ptCount val="1"/>
                <c:pt idx="0">
                  <c:v>Reportes Concluidos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Indicadores!$B$22:$G$22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Indicadores!$B$24:$G$24</c:f>
              <c:numCache>
                <c:formatCode>General</c:formatCode>
                <c:ptCount val="6"/>
                <c:pt idx="0">
                  <c:v>392</c:v>
                </c:pt>
                <c:pt idx="1">
                  <c:v>975</c:v>
                </c:pt>
                <c:pt idx="2">
                  <c:v>1347</c:v>
                </c:pt>
                <c:pt idx="3">
                  <c:v>1830</c:v>
                </c:pt>
                <c:pt idx="4">
                  <c:v>1570</c:v>
                </c:pt>
                <c:pt idx="5">
                  <c:v>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7-4AD9-B4F3-86A95FC32923}"/>
            </c:ext>
          </c:extLst>
        </c:ser>
        <c:ser>
          <c:idx val="2"/>
          <c:order val="2"/>
          <c:tx>
            <c:strRef>
              <c:f>Indicadores!$A$25</c:f>
              <c:strCache>
                <c:ptCount val="1"/>
                <c:pt idx="0">
                  <c:v>Reportes Dentro de Tiempo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Indicadores!$B$22:$G$22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Indicadores!$B$25:$G$25</c:f>
              <c:numCache>
                <c:formatCode>General</c:formatCode>
                <c:ptCount val="6"/>
                <c:pt idx="0">
                  <c:v>15</c:v>
                </c:pt>
                <c:pt idx="1">
                  <c:v>67</c:v>
                </c:pt>
                <c:pt idx="2">
                  <c:v>47</c:v>
                </c:pt>
                <c:pt idx="3">
                  <c:v>118</c:v>
                </c:pt>
                <c:pt idx="4">
                  <c:v>39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E7-4AD9-B4F3-86A95FC32923}"/>
            </c:ext>
          </c:extLst>
        </c:ser>
        <c:ser>
          <c:idx val="3"/>
          <c:order val="3"/>
          <c:tx>
            <c:strRef>
              <c:f>Indicadores!$A$26</c:f>
              <c:strCache>
                <c:ptCount val="1"/>
                <c:pt idx="0">
                  <c:v>Reportes Fuera de Tiempo</c:v>
                </c:pt>
              </c:strCache>
            </c:strRef>
          </c:tx>
          <c:invertIfNegative val="0"/>
          <c:cat>
            <c:strRef>
              <c:f>Indicadores!$B$22:$G$22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Indicadores!$B$26:$G$26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</c:v>
                </c:pt>
                <c:pt idx="4">
                  <c:v>60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E7-4AD9-B4F3-86A95FC32923}"/>
            </c:ext>
          </c:extLst>
        </c:ser>
        <c:ser>
          <c:idx val="4"/>
          <c:order val="4"/>
          <c:tx>
            <c:strRef>
              <c:f>Indicadores!$A$27</c:f>
              <c:strCache>
                <c:ptCount val="1"/>
                <c:pt idx="0">
                  <c:v>Recepción</c:v>
                </c:pt>
              </c:strCache>
            </c:strRef>
          </c:tx>
          <c:invertIfNegative val="0"/>
          <c:cat>
            <c:strRef>
              <c:f>Indicadores!$B$22:$G$22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Indicadores!$B$27:$G$27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E7-4AD9-B4F3-86A95FC32923}"/>
            </c:ext>
          </c:extLst>
        </c:ser>
        <c:ser>
          <c:idx val="5"/>
          <c:order val="5"/>
          <c:tx>
            <c:strRef>
              <c:f>Indicadores!$A$28</c:f>
              <c:strCache>
                <c:ptCount val="1"/>
                <c:pt idx="0">
                  <c:v>Asignación</c:v>
                </c:pt>
              </c:strCache>
            </c:strRef>
          </c:tx>
          <c:invertIfNegative val="0"/>
          <c:cat>
            <c:strRef>
              <c:f>Indicadores!$B$22:$G$22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Indicadores!$B$28:$G$28</c:f>
              <c:numCache>
                <c:formatCode>General</c:formatCode>
                <c:ptCount val="6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E7-4AD9-B4F3-86A95FC32923}"/>
            </c:ext>
          </c:extLst>
        </c:ser>
        <c:ser>
          <c:idx val="6"/>
          <c:order val="6"/>
          <c:tx>
            <c:strRef>
              <c:f>Indicadores!$A$29</c:f>
              <c:strCache>
                <c:ptCount val="1"/>
                <c:pt idx="0">
                  <c:v>Notificación</c:v>
                </c:pt>
              </c:strCache>
            </c:strRef>
          </c:tx>
          <c:invertIfNegative val="0"/>
          <c:cat>
            <c:strRef>
              <c:f>Indicadores!$B$22:$G$22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Indicadores!$B$29:$G$29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E7-4AD9-B4F3-86A95FC32923}"/>
            </c:ext>
          </c:extLst>
        </c:ser>
        <c:ser>
          <c:idx val="7"/>
          <c:order val="7"/>
          <c:tx>
            <c:strRef>
              <c:f>Indicadores!$A$30</c:f>
              <c:strCache>
                <c:ptCount val="1"/>
                <c:pt idx="0">
                  <c:v>% de Eficiencia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Indicadores!$B$22:$G$22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Indicadores!$B$30:$G$30</c:f>
              <c:numCache>
                <c:formatCode>0</c:formatCode>
                <c:ptCount val="6"/>
                <c:pt idx="0">
                  <c:v>100</c:v>
                </c:pt>
                <c:pt idx="1">
                  <c:v>99.155722326454026</c:v>
                </c:pt>
                <c:pt idx="2">
                  <c:v>100.07168458781362</c:v>
                </c:pt>
                <c:pt idx="3">
                  <c:v>98.237663645518637</c:v>
                </c:pt>
                <c:pt idx="4">
                  <c:v>96.417910447761201</c:v>
                </c:pt>
                <c:pt idx="5">
                  <c:v>95.538057742782158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E7-4AD9-B4F3-86A95FC32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51520"/>
        <c:axId val="47053056"/>
      </c:barChart>
      <c:catAx>
        <c:axId val="4705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53056"/>
        <c:crosses val="autoZero"/>
        <c:auto val="1"/>
        <c:lblAlgn val="ctr"/>
        <c:lblOffset val="100"/>
        <c:noMultiLvlLbl val="0"/>
      </c:catAx>
      <c:valAx>
        <c:axId val="4705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05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63291083589464"/>
          <c:y val="0.11343759113444082"/>
          <c:w val="0.14495196894358037"/>
          <c:h val="0.484634194595022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73721244964034E-2"/>
          <c:y val="7.1707746351994228E-2"/>
          <c:w val="0.75072974139488691"/>
          <c:h val="0.87052272001140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Indicadores!$A$55</c:f>
              <c:strCache>
                <c:ptCount val="1"/>
                <c:pt idx="0">
                  <c:v>Reportes Totales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F1E2-4E96-9BD4-C00AF4BFC7B5}"/>
              </c:ext>
            </c:extLst>
          </c:dPt>
          <c:cat>
            <c:strRef>
              <c:f>Indicadores!$B$54:$G$54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Indicadores!$B$55:$G$55</c:f>
              <c:numCache>
                <c:formatCode>General</c:formatCode>
                <c:ptCount val="6"/>
                <c:pt idx="0">
                  <c:v>82</c:v>
                </c:pt>
                <c:pt idx="1">
                  <c:v>121</c:v>
                </c:pt>
                <c:pt idx="2">
                  <c:v>130</c:v>
                </c:pt>
                <c:pt idx="3">
                  <c:v>202</c:v>
                </c:pt>
                <c:pt idx="4">
                  <c:v>218</c:v>
                </c:pt>
                <c:pt idx="5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2-4E96-9BD4-C00AF4BFC7B5}"/>
            </c:ext>
          </c:extLst>
        </c:ser>
        <c:ser>
          <c:idx val="1"/>
          <c:order val="1"/>
          <c:tx>
            <c:strRef>
              <c:f>Indicadores!$A$56</c:f>
              <c:strCache>
                <c:ptCount val="1"/>
                <c:pt idx="0">
                  <c:v>Reportes Concluidos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Indicadores!$B$54:$G$54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Indicadores!$B$56:$G$56</c:f>
              <c:numCache>
                <c:formatCode>General</c:formatCode>
                <c:ptCount val="6"/>
                <c:pt idx="0">
                  <c:v>79</c:v>
                </c:pt>
                <c:pt idx="1">
                  <c:v>102</c:v>
                </c:pt>
                <c:pt idx="2">
                  <c:v>129</c:v>
                </c:pt>
                <c:pt idx="3">
                  <c:v>170</c:v>
                </c:pt>
                <c:pt idx="4">
                  <c:v>187</c:v>
                </c:pt>
                <c:pt idx="5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E2-4E96-9BD4-C00AF4BFC7B5}"/>
            </c:ext>
          </c:extLst>
        </c:ser>
        <c:ser>
          <c:idx val="2"/>
          <c:order val="2"/>
          <c:tx>
            <c:strRef>
              <c:f>Indicadores!$A$57</c:f>
              <c:strCache>
                <c:ptCount val="1"/>
                <c:pt idx="0">
                  <c:v>Reportes Dentro de Tiempo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Indicadores!$B$54:$G$54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Indicadores!$B$57:$G$57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3">
                  <c:v>18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E2-4E96-9BD4-C00AF4BFC7B5}"/>
            </c:ext>
          </c:extLst>
        </c:ser>
        <c:ser>
          <c:idx val="3"/>
          <c:order val="3"/>
          <c:tx>
            <c:strRef>
              <c:f>Indicadores!$A$58</c:f>
              <c:strCache>
                <c:ptCount val="1"/>
                <c:pt idx="0">
                  <c:v>Reportes Fuera de Tiempo</c:v>
                </c:pt>
              </c:strCache>
            </c:strRef>
          </c:tx>
          <c:invertIfNegative val="0"/>
          <c:cat>
            <c:strRef>
              <c:f>Indicadores!$B$54:$G$54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Indicadores!$B$58:$G$58</c:f>
              <c:numCache>
                <c:formatCode>General</c:formatCode>
                <c:ptCount val="6"/>
                <c:pt idx="3">
                  <c:v>8</c:v>
                </c:pt>
                <c:pt idx="4">
                  <c:v>16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E2-4E96-9BD4-C00AF4BFC7B5}"/>
            </c:ext>
          </c:extLst>
        </c:ser>
        <c:ser>
          <c:idx val="4"/>
          <c:order val="4"/>
          <c:tx>
            <c:strRef>
              <c:f>Indicadores!$A$59</c:f>
              <c:strCache>
                <c:ptCount val="1"/>
                <c:pt idx="0">
                  <c:v>Recepción</c:v>
                </c:pt>
              </c:strCache>
            </c:strRef>
          </c:tx>
          <c:invertIfNegative val="0"/>
          <c:cat>
            <c:strRef>
              <c:f>Indicadores!$B$54:$G$54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Indicadores!$B$59:$G$59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F1E2-4E96-9BD4-C00AF4BFC7B5}"/>
            </c:ext>
          </c:extLst>
        </c:ser>
        <c:ser>
          <c:idx val="5"/>
          <c:order val="5"/>
          <c:tx>
            <c:strRef>
              <c:f>Indicadores!$A$60</c:f>
              <c:strCache>
                <c:ptCount val="1"/>
                <c:pt idx="0">
                  <c:v>Asignación</c:v>
                </c:pt>
              </c:strCache>
            </c:strRef>
          </c:tx>
          <c:invertIfNegative val="0"/>
          <c:cat>
            <c:strRef>
              <c:f>Indicadores!$B$54:$G$54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Indicadores!$B$60:$G$60</c:f>
              <c:numCache>
                <c:formatCode>General</c:formatCode>
                <c:ptCount val="6"/>
                <c:pt idx="1">
                  <c:v>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E2-4E96-9BD4-C00AF4BFC7B5}"/>
            </c:ext>
          </c:extLst>
        </c:ser>
        <c:ser>
          <c:idx val="6"/>
          <c:order val="6"/>
          <c:tx>
            <c:strRef>
              <c:f>Indicadores!$A$61</c:f>
              <c:strCache>
                <c:ptCount val="1"/>
                <c:pt idx="0">
                  <c:v>Notificación</c:v>
                </c:pt>
              </c:strCache>
            </c:strRef>
          </c:tx>
          <c:invertIfNegative val="0"/>
          <c:cat>
            <c:strRef>
              <c:f>Indicadores!$B$54:$G$54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Indicadores!$B$61:$G$61</c:f>
              <c:numCache>
                <c:formatCode>General</c:formatCode>
                <c:ptCount val="6"/>
                <c:pt idx="1">
                  <c:v>10</c:v>
                </c:pt>
                <c:pt idx="2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E2-4E96-9BD4-C00AF4BFC7B5}"/>
            </c:ext>
          </c:extLst>
        </c:ser>
        <c:ser>
          <c:idx val="7"/>
          <c:order val="7"/>
          <c:tx>
            <c:strRef>
              <c:f>Indicadores!$A$62</c:f>
              <c:strCache>
                <c:ptCount val="1"/>
                <c:pt idx="0">
                  <c:v>% de Eficiencia</c:v>
                </c:pt>
              </c:strCache>
            </c:strRef>
          </c:tx>
          <c:invertIfNegative val="0"/>
          <c:cat>
            <c:strRef>
              <c:f>Indicadores!$B$54:$G$54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Indicadores!$B$62:$G$62</c:f>
              <c:numCache>
                <c:formatCode>0</c:formatCode>
                <c:ptCount val="6"/>
                <c:pt idx="0">
                  <c:v>100</c:v>
                </c:pt>
                <c:pt idx="1">
                  <c:v>97.520661157024776</c:v>
                </c:pt>
                <c:pt idx="2">
                  <c:v>100</c:v>
                </c:pt>
                <c:pt idx="3">
                  <c:v>93.06930693069306</c:v>
                </c:pt>
                <c:pt idx="4">
                  <c:v>92.660550458715591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E2-4E96-9BD4-C00AF4BFC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08096"/>
        <c:axId val="69534848"/>
      </c:barChart>
      <c:catAx>
        <c:axId val="6590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534848"/>
        <c:crosses val="autoZero"/>
        <c:auto val="1"/>
        <c:lblAlgn val="ctr"/>
        <c:lblOffset val="100"/>
        <c:noMultiLvlLbl val="0"/>
      </c:catAx>
      <c:valAx>
        <c:axId val="6953484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908096"/>
        <c:crosses val="autoZero"/>
        <c:crossBetween val="between"/>
        <c:majorUnit val="20"/>
        <c:minorUnit val="4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46538628811167E-2"/>
          <c:y val="5.0205484028654525E-2"/>
          <c:w val="0.7807369605855885"/>
          <c:h val="0.91360569433063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Indicadores!$P$23</c:f>
              <c:strCache>
                <c:ptCount val="1"/>
                <c:pt idx="0">
                  <c:v>Reportes Totales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8C6C-4D81-933B-580D40CB22DA}"/>
              </c:ext>
            </c:extLst>
          </c:dPt>
          <c:cat>
            <c:strRef>
              <c:f>Indicadores!$Q$22:$V$22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Indicadores!$Q$23:$V$23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C-4D81-933B-580D40CB22DA}"/>
            </c:ext>
          </c:extLst>
        </c:ser>
        <c:ser>
          <c:idx val="1"/>
          <c:order val="1"/>
          <c:tx>
            <c:strRef>
              <c:f>Indicadores!$P$24</c:f>
              <c:strCache>
                <c:ptCount val="1"/>
                <c:pt idx="0">
                  <c:v>Reportes Concluidos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Indicadores!$Q$22:$V$22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Indicadores!$Q$24:$V$24</c:f>
              <c:numCache>
                <c:formatCode>0%</c:formatCode>
                <c:ptCount val="6"/>
                <c:pt idx="0">
                  <c:v>0.96314496314496312</c:v>
                </c:pt>
                <c:pt idx="1">
                  <c:v>0.91463414634146345</c:v>
                </c:pt>
                <c:pt idx="2">
                  <c:v>0.96559139784946235</c:v>
                </c:pt>
                <c:pt idx="3">
                  <c:v>0.9214501510574018</c:v>
                </c:pt>
                <c:pt idx="4">
                  <c:v>0.93731343283582091</c:v>
                </c:pt>
                <c:pt idx="5">
                  <c:v>0.93569553805774275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C-4D81-933B-580D40CB22DA}"/>
            </c:ext>
          </c:extLst>
        </c:ser>
        <c:ser>
          <c:idx val="2"/>
          <c:order val="2"/>
          <c:tx>
            <c:strRef>
              <c:f>Indicadores!$P$25</c:f>
              <c:strCache>
                <c:ptCount val="1"/>
                <c:pt idx="0">
                  <c:v>Reportes Dentro de Tiempo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Indicadores!$Q$22:$V$22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Indicadores!$Q$25:$V$25</c:f>
              <c:numCache>
                <c:formatCode>0%</c:formatCode>
                <c:ptCount val="6"/>
                <c:pt idx="0">
                  <c:v>3.6855036855036855E-2</c:v>
                </c:pt>
                <c:pt idx="1">
                  <c:v>6.2851782363977482E-2</c:v>
                </c:pt>
                <c:pt idx="2">
                  <c:v>3.3691756272401431E-2</c:v>
                </c:pt>
                <c:pt idx="3">
                  <c:v>5.9415911379657606E-2</c:v>
                </c:pt>
                <c:pt idx="4">
                  <c:v>2.3283582089552238E-2</c:v>
                </c:pt>
                <c:pt idx="5">
                  <c:v>1.8372703412073491E-2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C-4D81-933B-580D40CB22DA}"/>
            </c:ext>
          </c:extLst>
        </c:ser>
        <c:ser>
          <c:idx val="3"/>
          <c:order val="3"/>
          <c:tx>
            <c:strRef>
              <c:f>Indicadores!$P$26</c:f>
              <c:strCache>
                <c:ptCount val="1"/>
                <c:pt idx="0">
                  <c:v>Reportes Fuera de Tiempo</c:v>
                </c:pt>
              </c:strCache>
            </c:strRef>
          </c:tx>
          <c:invertIfNegative val="0"/>
          <c:cat>
            <c:strRef>
              <c:f>Indicadores!$Q$22:$V$22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Indicadores!$Q$26:$V$26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1.460221550855992E-2</c:v>
                </c:pt>
                <c:pt idx="4">
                  <c:v>3.5820895522388062E-2</c:v>
                </c:pt>
                <c:pt idx="5">
                  <c:v>4.4619422572178477E-2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6C-4D81-933B-580D40CB22DA}"/>
            </c:ext>
          </c:extLst>
        </c:ser>
        <c:ser>
          <c:idx val="4"/>
          <c:order val="4"/>
          <c:tx>
            <c:strRef>
              <c:f>Indicadores!$P$27</c:f>
              <c:strCache>
                <c:ptCount val="1"/>
                <c:pt idx="0">
                  <c:v>Recepción</c:v>
                </c:pt>
              </c:strCache>
            </c:strRef>
          </c:tx>
          <c:invertIfNegative val="0"/>
          <c:cat>
            <c:strRef>
              <c:f>Indicadores!$Q$22:$V$22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Indicadores!$Q$27:$V$27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6C-4D81-933B-580D40CB22DA}"/>
            </c:ext>
          </c:extLst>
        </c:ser>
        <c:ser>
          <c:idx val="5"/>
          <c:order val="5"/>
          <c:tx>
            <c:strRef>
              <c:f>Indicadores!$P$28</c:f>
              <c:strCache>
                <c:ptCount val="1"/>
                <c:pt idx="0">
                  <c:v>Asignación</c:v>
                </c:pt>
              </c:strCache>
            </c:strRef>
          </c:tx>
          <c:invertIfNegative val="0"/>
          <c:cat>
            <c:strRef>
              <c:f>Indicadores!$Q$22:$V$22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Indicadores!$Q$28:$V$28</c:f>
              <c:numCache>
                <c:formatCode>0%</c:formatCode>
                <c:ptCount val="6"/>
                <c:pt idx="0">
                  <c:v>0</c:v>
                </c:pt>
                <c:pt idx="1">
                  <c:v>8.4427767354596627E-3</c:v>
                </c:pt>
                <c:pt idx="2">
                  <c:v>0</c:v>
                </c:pt>
                <c:pt idx="3">
                  <c:v>3.0211480362537764E-3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6C-4D81-933B-580D40CB22DA}"/>
            </c:ext>
          </c:extLst>
        </c:ser>
        <c:ser>
          <c:idx val="6"/>
          <c:order val="6"/>
          <c:tx>
            <c:strRef>
              <c:f>Indicadores!$P$29</c:f>
              <c:strCache>
                <c:ptCount val="1"/>
                <c:pt idx="0">
                  <c:v>Notificación</c:v>
                </c:pt>
              </c:strCache>
            </c:strRef>
          </c:tx>
          <c:invertIfNegative val="0"/>
          <c:cat>
            <c:strRef>
              <c:f>Indicadores!$Q$22:$V$22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Indicadores!$Q$29:$V$29</c:f>
              <c:numCache>
                <c:formatCode>0%</c:formatCode>
                <c:ptCount val="6"/>
                <c:pt idx="0">
                  <c:v>0</c:v>
                </c:pt>
                <c:pt idx="1">
                  <c:v>1.4071294559099437E-2</c:v>
                </c:pt>
                <c:pt idx="2">
                  <c:v>1.4336917562724014E-3</c:v>
                </c:pt>
                <c:pt idx="3">
                  <c:v>1.5105740181268882E-3</c:v>
                </c:pt>
                <c:pt idx="4">
                  <c:v>3.582089552238806E-3</c:v>
                </c:pt>
                <c:pt idx="5">
                  <c:v>1.3123359580052493E-3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C6C-4D81-933B-580D40CB22DA}"/>
            </c:ext>
          </c:extLst>
        </c:ser>
        <c:ser>
          <c:idx val="7"/>
          <c:order val="7"/>
          <c:tx>
            <c:strRef>
              <c:f>Indicadores!$P$30</c:f>
              <c:strCache>
                <c:ptCount val="1"/>
                <c:pt idx="0">
                  <c:v>% de Productividad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Indicadores!$Q$22:$V$22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Indicadores!$Q$30:$V$30</c:f>
              <c:numCache>
                <c:formatCode>0%</c:formatCode>
                <c:ptCount val="6"/>
                <c:pt idx="0">
                  <c:v>1</c:v>
                </c:pt>
                <c:pt idx="1">
                  <c:v>0.99155722326454032</c:v>
                </c:pt>
                <c:pt idx="2">
                  <c:v>1.0007168458781361</c:v>
                </c:pt>
                <c:pt idx="3">
                  <c:v>0.98237663645518636</c:v>
                </c:pt>
                <c:pt idx="4">
                  <c:v>0.96417910447761201</c:v>
                </c:pt>
                <c:pt idx="5">
                  <c:v>0.95538057742782156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6C-4D81-933B-580D40CB2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00768"/>
        <c:axId val="69602304"/>
      </c:barChart>
      <c:catAx>
        <c:axId val="6960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602304"/>
        <c:crosses val="autoZero"/>
        <c:auto val="1"/>
        <c:lblAlgn val="ctr"/>
        <c:lblOffset val="100"/>
        <c:noMultiLvlLbl val="0"/>
      </c:catAx>
      <c:valAx>
        <c:axId val="69602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9600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63291083589464"/>
          <c:y val="0.11343759113444082"/>
          <c:w val="0.14495196894358037"/>
          <c:h val="0.484634194595022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73721244964034E-2"/>
          <c:y val="7.1707746351994228E-2"/>
          <c:w val="0.81529926332409453"/>
          <c:h val="0.85595529261366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Indicadores!$A$86</c:f>
              <c:strCache>
                <c:ptCount val="1"/>
                <c:pt idx="0">
                  <c:v>Reportes Totales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7F7A-418F-80F4-296621D447F1}"/>
              </c:ext>
            </c:extLst>
          </c:dPt>
          <c:cat>
            <c:strRef>
              <c:f>Indicadores!$B$85:$G$85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Indicadores!$B$86:$G$86</c:f>
              <c:numCache>
                <c:formatCode>General</c:formatCode>
                <c:ptCount val="6"/>
                <c:pt idx="0">
                  <c:v>269</c:v>
                </c:pt>
                <c:pt idx="1">
                  <c:v>388</c:v>
                </c:pt>
                <c:pt idx="2">
                  <c:v>591</c:v>
                </c:pt>
                <c:pt idx="3">
                  <c:v>901</c:v>
                </c:pt>
                <c:pt idx="4">
                  <c:v>946</c:v>
                </c:pt>
                <c:pt idx="5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A-418F-80F4-296621D447F1}"/>
            </c:ext>
          </c:extLst>
        </c:ser>
        <c:ser>
          <c:idx val="1"/>
          <c:order val="1"/>
          <c:tx>
            <c:strRef>
              <c:f>Indicadores!$A$87</c:f>
              <c:strCache>
                <c:ptCount val="1"/>
                <c:pt idx="0">
                  <c:v>Reportes Concluidos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Indicadores!$B$85:$G$85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Indicadores!$B$87:$G$87</c:f>
              <c:numCache>
                <c:formatCode>General</c:formatCode>
                <c:ptCount val="6"/>
                <c:pt idx="0">
                  <c:v>268</c:v>
                </c:pt>
                <c:pt idx="1">
                  <c:v>385</c:v>
                </c:pt>
                <c:pt idx="2">
                  <c:v>585</c:v>
                </c:pt>
                <c:pt idx="3">
                  <c:v>874</c:v>
                </c:pt>
                <c:pt idx="4">
                  <c:v>906</c:v>
                </c:pt>
                <c:pt idx="5">
                  <c:v>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7A-418F-80F4-296621D447F1}"/>
            </c:ext>
          </c:extLst>
        </c:ser>
        <c:ser>
          <c:idx val="2"/>
          <c:order val="2"/>
          <c:tx>
            <c:strRef>
              <c:f>Indicadores!$A$88</c:f>
              <c:strCache>
                <c:ptCount val="1"/>
                <c:pt idx="0">
                  <c:v>Reportes Dentro de Tiempo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Indicadores!$B$85:$G$85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Indicadores!$B$88:$G$88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23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7A-418F-80F4-296621D447F1}"/>
            </c:ext>
          </c:extLst>
        </c:ser>
        <c:ser>
          <c:idx val="3"/>
          <c:order val="3"/>
          <c:tx>
            <c:strRef>
              <c:f>Indicadores!$A$89</c:f>
              <c:strCache>
                <c:ptCount val="1"/>
                <c:pt idx="0">
                  <c:v>Reportes Fuera de Tiempo</c:v>
                </c:pt>
              </c:strCache>
            </c:strRef>
          </c:tx>
          <c:invertIfNegative val="0"/>
          <c:cat>
            <c:strRef>
              <c:f>Indicadores!$B$85:$G$85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Indicadores!$B$89:$G$89</c:f>
              <c:numCache>
                <c:formatCode>General</c:formatCode>
                <c:ptCount val="6"/>
                <c:pt idx="3">
                  <c:v>3</c:v>
                </c:pt>
                <c:pt idx="4">
                  <c:v>30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7A-418F-80F4-296621D447F1}"/>
            </c:ext>
          </c:extLst>
        </c:ser>
        <c:ser>
          <c:idx val="4"/>
          <c:order val="4"/>
          <c:tx>
            <c:strRef>
              <c:f>Indicadores!$A$90</c:f>
              <c:strCache>
                <c:ptCount val="1"/>
                <c:pt idx="0">
                  <c:v>Recepción</c:v>
                </c:pt>
              </c:strCache>
            </c:strRef>
          </c:tx>
          <c:invertIfNegative val="0"/>
          <c:cat>
            <c:strRef>
              <c:f>Indicadores!$B$85:$G$85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Indicadores!$B$90:$G$90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7F7A-418F-80F4-296621D447F1}"/>
            </c:ext>
          </c:extLst>
        </c:ser>
        <c:ser>
          <c:idx val="5"/>
          <c:order val="5"/>
          <c:tx>
            <c:strRef>
              <c:f>Indicadores!$A$91</c:f>
              <c:strCache>
                <c:ptCount val="1"/>
                <c:pt idx="0">
                  <c:v>Asignación</c:v>
                </c:pt>
              </c:strCache>
            </c:strRef>
          </c:tx>
          <c:invertIfNegative val="0"/>
          <c:cat>
            <c:strRef>
              <c:f>Indicadores!$B$85:$G$85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Indicadores!$B$91:$G$91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7F7A-418F-80F4-296621D447F1}"/>
            </c:ext>
          </c:extLst>
        </c:ser>
        <c:ser>
          <c:idx val="6"/>
          <c:order val="6"/>
          <c:tx>
            <c:strRef>
              <c:f>Indicadores!$A$92</c:f>
              <c:strCache>
                <c:ptCount val="1"/>
                <c:pt idx="0">
                  <c:v>Notificación</c:v>
                </c:pt>
              </c:strCache>
            </c:strRef>
          </c:tx>
          <c:invertIfNegative val="0"/>
          <c:cat>
            <c:strRef>
              <c:f>Indicadores!$B$85:$G$85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Indicadores!$B$92:$G$92</c:f>
              <c:numCache>
                <c:formatCode>General</c:formatCode>
                <c:ptCount val="6"/>
                <c:pt idx="3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7A-418F-80F4-296621D447F1}"/>
            </c:ext>
          </c:extLst>
        </c:ser>
        <c:ser>
          <c:idx val="7"/>
          <c:order val="7"/>
          <c:tx>
            <c:strRef>
              <c:f>Indicadores!$A$93</c:f>
              <c:strCache>
                <c:ptCount val="1"/>
                <c:pt idx="0">
                  <c:v>% de Eficiencia</c:v>
                </c:pt>
              </c:strCache>
            </c:strRef>
          </c:tx>
          <c:invertIfNegative val="0"/>
          <c:cat>
            <c:strRef>
              <c:f>Indicadores!$B$85:$G$85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Indicadores!$B$93:$G$93</c:f>
              <c:numCache>
                <c:formatCode>0</c:formatCode>
                <c:ptCount val="6"/>
                <c:pt idx="0">
                  <c:v>100.37313432835822</c:v>
                </c:pt>
                <c:pt idx="1">
                  <c:v>100</c:v>
                </c:pt>
                <c:pt idx="2">
                  <c:v>100</c:v>
                </c:pt>
                <c:pt idx="3">
                  <c:v>99.667036625971136</c:v>
                </c:pt>
                <c:pt idx="4">
                  <c:v>96.828752642706135</c:v>
                </c:pt>
                <c:pt idx="5">
                  <c:v>99.381953028430161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7A-418F-80F4-296621D44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76416"/>
        <c:axId val="69690496"/>
      </c:barChart>
      <c:catAx>
        <c:axId val="6967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690496"/>
        <c:crosses val="autoZero"/>
        <c:auto val="1"/>
        <c:lblAlgn val="ctr"/>
        <c:lblOffset val="100"/>
        <c:noMultiLvlLbl val="0"/>
      </c:catAx>
      <c:valAx>
        <c:axId val="6969049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676416"/>
        <c:crosses val="autoZero"/>
        <c:crossBetween val="between"/>
        <c:majorUnit val="20"/>
        <c:minorUnit val="4"/>
      </c:valAx>
    </c:plotArea>
    <c:legend>
      <c:legendPos val="r"/>
      <c:layout>
        <c:manualLayout>
          <c:xMode val="edge"/>
          <c:yMode val="edge"/>
          <c:x val="0.88533305384687655"/>
          <c:y val="0.35190974293600508"/>
          <c:w val="0.11466697682989919"/>
          <c:h val="0.499556653340435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73721244964034E-2"/>
          <c:y val="7.1707746351994228E-2"/>
          <c:w val="0.81529926332409486"/>
          <c:h val="0.83117853948627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Indicadores!$A$118</c:f>
              <c:strCache>
                <c:ptCount val="1"/>
                <c:pt idx="0">
                  <c:v>Reportes Totales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D4A4-4AD2-85D7-A07F015C647F}"/>
              </c:ext>
            </c:extLst>
          </c:dPt>
          <c:cat>
            <c:strRef>
              <c:f>Indicadores!$B$117:$G$117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Indicadores!$B$118:$G$118</c:f>
              <c:numCache>
                <c:formatCode>General</c:formatCode>
                <c:ptCount val="6"/>
                <c:pt idx="0">
                  <c:v>27</c:v>
                </c:pt>
                <c:pt idx="1">
                  <c:v>511</c:v>
                </c:pt>
                <c:pt idx="2">
                  <c:v>635</c:v>
                </c:pt>
                <c:pt idx="3">
                  <c:v>791</c:v>
                </c:pt>
                <c:pt idx="4">
                  <c:v>477</c:v>
                </c:pt>
                <c:pt idx="5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4-4AD2-85D7-A07F015C647F}"/>
            </c:ext>
          </c:extLst>
        </c:ser>
        <c:ser>
          <c:idx val="1"/>
          <c:order val="1"/>
          <c:tx>
            <c:strRef>
              <c:f>Indicadores!$A$119</c:f>
              <c:strCache>
                <c:ptCount val="1"/>
                <c:pt idx="0">
                  <c:v>Reportes Concluidos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Indicadores!$B$117:$G$117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Indicadores!$B$119:$G$119</c:f>
              <c:numCache>
                <c:formatCode>General</c:formatCode>
                <c:ptCount val="6"/>
                <c:pt idx="0">
                  <c:v>26</c:v>
                </c:pt>
                <c:pt idx="1">
                  <c:v>467</c:v>
                </c:pt>
                <c:pt idx="2">
                  <c:v>605</c:v>
                </c:pt>
                <c:pt idx="3">
                  <c:v>727</c:v>
                </c:pt>
                <c:pt idx="4">
                  <c:v>454</c:v>
                </c:pt>
                <c:pt idx="5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4-4AD2-85D7-A07F015C647F}"/>
            </c:ext>
          </c:extLst>
        </c:ser>
        <c:ser>
          <c:idx val="2"/>
          <c:order val="2"/>
          <c:tx>
            <c:strRef>
              <c:f>Indicadores!$A$120</c:f>
              <c:strCache>
                <c:ptCount val="1"/>
                <c:pt idx="0">
                  <c:v>Reportes Dentro de Tiempo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D4A4-4AD2-85D7-A07F015C647F}"/>
              </c:ext>
            </c:extLst>
          </c:dPt>
          <c:cat>
            <c:strRef>
              <c:f>Indicadores!$B$117:$G$117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Indicadores!$B$120:$G$120</c:f>
              <c:numCache>
                <c:formatCode>General</c:formatCode>
                <c:ptCount val="6"/>
                <c:pt idx="0">
                  <c:v>1</c:v>
                </c:pt>
                <c:pt idx="1">
                  <c:v>39</c:v>
                </c:pt>
                <c:pt idx="2">
                  <c:v>30</c:v>
                </c:pt>
                <c:pt idx="3">
                  <c:v>45</c:v>
                </c:pt>
                <c:pt idx="4">
                  <c:v>8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A4-4AD2-85D7-A07F015C647F}"/>
            </c:ext>
          </c:extLst>
        </c:ser>
        <c:ser>
          <c:idx val="3"/>
          <c:order val="3"/>
          <c:tx>
            <c:strRef>
              <c:f>Indicadores!$A$121</c:f>
              <c:strCache>
                <c:ptCount val="1"/>
                <c:pt idx="0">
                  <c:v>Reportes Fuera de Tiempo</c:v>
                </c:pt>
              </c:strCache>
            </c:strRef>
          </c:tx>
          <c:invertIfNegative val="0"/>
          <c:cat>
            <c:strRef>
              <c:f>Indicadores!$B$117:$G$117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Indicadores!$B$121:$G$121</c:f>
              <c:numCache>
                <c:formatCode>General</c:formatCode>
                <c:ptCount val="6"/>
                <c:pt idx="3">
                  <c:v>17</c:v>
                </c:pt>
                <c:pt idx="4">
                  <c:v>13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A4-4AD2-85D7-A07F015C647F}"/>
            </c:ext>
          </c:extLst>
        </c:ser>
        <c:ser>
          <c:idx val="4"/>
          <c:order val="4"/>
          <c:tx>
            <c:strRef>
              <c:f>Indicadores!$A$122</c:f>
              <c:strCache>
                <c:ptCount val="1"/>
                <c:pt idx="0">
                  <c:v>Recepción</c:v>
                </c:pt>
              </c:strCache>
            </c:strRef>
          </c:tx>
          <c:invertIfNegative val="0"/>
          <c:cat>
            <c:strRef>
              <c:f>Indicadores!$B$117:$G$117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Indicadores!$B$122:$G$122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D4A4-4AD2-85D7-A07F015C647F}"/>
            </c:ext>
          </c:extLst>
        </c:ser>
        <c:ser>
          <c:idx val="5"/>
          <c:order val="5"/>
          <c:tx>
            <c:strRef>
              <c:f>Indicadores!$A$123</c:f>
              <c:strCache>
                <c:ptCount val="1"/>
                <c:pt idx="0">
                  <c:v>Asignación</c:v>
                </c:pt>
              </c:strCache>
            </c:strRef>
          </c:tx>
          <c:invertIfNegative val="0"/>
          <c:cat>
            <c:strRef>
              <c:f>Indicadores!$B$117:$G$117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Indicadores!$B$123:$G$123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D4A4-4AD2-85D7-A07F015C647F}"/>
            </c:ext>
          </c:extLst>
        </c:ser>
        <c:ser>
          <c:idx val="6"/>
          <c:order val="6"/>
          <c:tx>
            <c:strRef>
              <c:f>Indicadores!$A$124</c:f>
              <c:strCache>
                <c:ptCount val="1"/>
                <c:pt idx="0">
                  <c:v>Notificación</c:v>
                </c:pt>
              </c:strCache>
            </c:strRef>
          </c:tx>
          <c:invertIfNegative val="0"/>
          <c:cat>
            <c:strRef>
              <c:f>Indicadores!$B$117:$G$117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Indicadores!$B$124:$G$124</c:f>
              <c:numCache>
                <c:formatCode>General</c:formatCode>
                <c:ptCount val="6"/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A4-4AD2-85D7-A07F015C647F}"/>
            </c:ext>
          </c:extLst>
        </c:ser>
        <c:ser>
          <c:idx val="7"/>
          <c:order val="7"/>
          <c:tx>
            <c:strRef>
              <c:f>Indicadores!$A$125</c:f>
              <c:strCache>
                <c:ptCount val="1"/>
                <c:pt idx="0">
                  <c:v>% de Eficiencia</c:v>
                </c:pt>
              </c:strCache>
            </c:strRef>
          </c:tx>
          <c:invertIfNegative val="0"/>
          <c:cat>
            <c:strRef>
              <c:f>Indicadores!$B$117:$G$117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Indicadores!$B$125:$G$125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100.15748031496064</c:v>
                </c:pt>
                <c:pt idx="3">
                  <c:v>97.850821744627055</c:v>
                </c:pt>
                <c:pt idx="4">
                  <c:v>97.274633123689725</c:v>
                </c:pt>
                <c:pt idx="5">
                  <c:v>91.459074733096088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4A4-4AD2-85D7-A07F015C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77280"/>
        <c:axId val="69778816"/>
      </c:barChart>
      <c:catAx>
        <c:axId val="6977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778816"/>
        <c:crosses val="autoZero"/>
        <c:auto val="1"/>
        <c:lblAlgn val="ctr"/>
        <c:lblOffset val="100"/>
        <c:noMultiLvlLbl val="0"/>
      </c:catAx>
      <c:valAx>
        <c:axId val="6977881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777280"/>
        <c:crosses val="autoZero"/>
        <c:crossBetween val="between"/>
        <c:majorUnit val="20"/>
        <c:minorUnit val="4"/>
      </c:valAx>
    </c:plotArea>
    <c:legend>
      <c:legendPos val="r"/>
      <c:layout>
        <c:manualLayout>
          <c:xMode val="edge"/>
          <c:yMode val="edge"/>
          <c:x val="0.88533305384687655"/>
          <c:y val="0.35190974293600508"/>
          <c:w val="0.11466697682989919"/>
          <c:h val="0.534141493314742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73721244964034E-2"/>
          <c:y val="7.1707746351994228E-2"/>
          <c:w val="0.81529926332409486"/>
          <c:h val="0.85138547959040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Indicadores!$A$150</c:f>
              <c:strCache>
                <c:ptCount val="1"/>
                <c:pt idx="0">
                  <c:v>Reportes Totales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3E7D-46F2-BD8C-4D00A98A50F9}"/>
              </c:ext>
            </c:extLst>
          </c:dPt>
          <c:cat>
            <c:strRef>
              <c:f>Indicadores!$B$149:$G$149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Indicadores!$B$150:$G$150</c:f>
              <c:numCache>
                <c:formatCode>General</c:formatCode>
                <c:ptCount val="6"/>
                <c:pt idx="0">
                  <c:v>29</c:v>
                </c:pt>
                <c:pt idx="1">
                  <c:v>46</c:v>
                </c:pt>
                <c:pt idx="2">
                  <c:v>39</c:v>
                </c:pt>
                <c:pt idx="3">
                  <c:v>92</c:v>
                </c:pt>
                <c:pt idx="4">
                  <c:v>34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7D-46F2-BD8C-4D00A98A50F9}"/>
            </c:ext>
          </c:extLst>
        </c:ser>
        <c:ser>
          <c:idx val="1"/>
          <c:order val="1"/>
          <c:tx>
            <c:strRef>
              <c:f>Indicadores!$A$151</c:f>
              <c:strCache>
                <c:ptCount val="1"/>
                <c:pt idx="0">
                  <c:v>Reportes Concluidos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Indicadores!$B$149:$G$149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Indicadores!$B$151:$G$151</c:f>
              <c:numCache>
                <c:formatCode>General</c:formatCode>
                <c:ptCount val="6"/>
                <c:pt idx="0">
                  <c:v>19</c:v>
                </c:pt>
                <c:pt idx="1">
                  <c:v>21</c:v>
                </c:pt>
                <c:pt idx="2">
                  <c:v>28</c:v>
                </c:pt>
                <c:pt idx="3">
                  <c:v>59</c:v>
                </c:pt>
                <c:pt idx="4">
                  <c:v>23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7D-46F2-BD8C-4D00A98A50F9}"/>
            </c:ext>
          </c:extLst>
        </c:ser>
        <c:ser>
          <c:idx val="2"/>
          <c:order val="2"/>
          <c:tx>
            <c:strRef>
              <c:f>Indicadores!$A$152</c:f>
              <c:strCache>
                <c:ptCount val="1"/>
                <c:pt idx="0">
                  <c:v>Reportes Dentro de Tiempo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Indicadores!$B$149:$G$149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Indicadores!$B$152:$G$152</c:f>
              <c:numCache>
                <c:formatCode>General</c:formatCode>
                <c:ptCount val="6"/>
                <c:pt idx="0">
                  <c:v>10</c:v>
                </c:pt>
                <c:pt idx="1">
                  <c:v>19</c:v>
                </c:pt>
                <c:pt idx="2">
                  <c:v>11</c:v>
                </c:pt>
                <c:pt idx="3">
                  <c:v>32</c:v>
                </c:pt>
                <c:pt idx="4">
                  <c:v>10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7D-46F2-BD8C-4D00A98A50F9}"/>
            </c:ext>
          </c:extLst>
        </c:ser>
        <c:ser>
          <c:idx val="3"/>
          <c:order val="3"/>
          <c:tx>
            <c:strRef>
              <c:f>Indicadores!$A$153</c:f>
              <c:strCache>
                <c:ptCount val="1"/>
                <c:pt idx="0">
                  <c:v>Reportes Fuera de Tiempo</c:v>
                </c:pt>
              </c:strCache>
            </c:strRef>
          </c:tx>
          <c:invertIfNegative val="0"/>
          <c:cat>
            <c:strRef>
              <c:f>Indicadores!$B$149:$G$149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Indicadores!$B$153:$G$153</c:f>
              <c:numCache>
                <c:formatCode>General</c:formatCode>
                <c:ptCount val="6"/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7D-46F2-BD8C-4D00A98A50F9}"/>
            </c:ext>
          </c:extLst>
        </c:ser>
        <c:ser>
          <c:idx val="4"/>
          <c:order val="4"/>
          <c:tx>
            <c:strRef>
              <c:f>Indicadores!$A$154</c:f>
              <c:strCache>
                <c:ptCount val="1"/>
                <c:pt idx="0">
                  <c:v>Recepción</c:v>
                </c:pt>
              </c:strCache>
            </c:strRef>
          </c:tx>
          <c:invertIfNegative val="0"/>
          <c:cat>
            <c:strRef>
              <c:f>Indicadores!$B$149:$G$149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Indicadores!$B$154:$G$154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3E7D-46F2-BD8C-4D00A98A50F9}"/>
            </c:ext>
          </c:extLst>
        </c:ser>
        <c:ser>
          <c:idx val="5"/>
          <c:order val="5"/>
          <c:tx>
            <c:strRef>
              <c:f>Indicadores!$A$155</c:f>
              <c:strCache>
                <c:ptCount val="1"/>
                <c:pt idx="0">
                  <c:v>Asignación</c:v>
                </c:pt>
              </c:strCache>
            </c:strRef>
          </c:tx>
          <c:invertIfNegative val="0"/>
          <c:cat>
            <c:strRef>
              <c:f>Indicadores!$B$149:$G$149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Indicadores!$B$155:$G$155</c:f>
              <c:numCache>
                <c:formatCode>General</c:formatCode>
                <c:ptCount val="6"/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7D-46F2-BD8C-4D00A98A50F9}"/>
            </c:ext>
          </c:extLst>
        </c:ser>
        <c:ser>
          <c:idx val="6"/>
          <c:order val="6"/>
          <c:tx>
            <c:strRef>
              <c:f>Indicadores!$A$156</c:f>
              <c:strCache>
                <c:ptCount val="1"/>
                <c:pt idx="0">
                  <c:v>Notificación</c:v>
                </c:pt>
              </c:strCache>
            </c:strRef>
          </c:tx>
          <c:invertIfNegative val="0"/>
          <c:cat>
            <c:strRef>
              <c:f>Indicadores!$B$149:$G$149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Indicadores!$B$156:$G$156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3E7D-46F2-BD8C-4D00A98A50F9}"/>
            </c:ext>
          </c:extLst>
        </c:ser>
        <c:ser>
          <c:idx val="7"/>
          <c:order val="7"/>
          <c:tx>
            <c:strRef>
              <c:f>Indicadores!$A$157</c:f>
              <c:strCache>
                <c:ptCount val="1"/>
                <c:pt idx="0">
                  <c:v>% de Eficiencia</c:v>
                </c:pt>
              </c:strCache>
            </c:strRef>
          </c:tx>
          <c:invertIfNegative val="0"/>
          <c:cat>
            <c:strRef>
              <c:f>Indicadores!$B$149:$G$149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Indicadores!$B$157:$G$157</c:f>
              <c:numCache>
                <c:formatCode>0</c:formatCode>
                <c:ptCount val="6"/>
                <c:pt idx="0">
                  <c:v>100</c:v>
                </c:pt>
                <c:pt idx="1">
                  <c:v>86.956521739130437</c:v>
                </c:pt>
                <c:pt idx="2">
                  <c:v>100</c:v>
                </c:pt>
                <c:pt idx="3">
                  <c:v>98.91304347826086</c:v>
                </c:pt>
                <c:pt idx="4">
                  <c:v>97.058823529411768</c:v>
                </c:pt>
                <c:pt idx="5">
                  <c:v>91.304347826086953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7D-46F2-BD8C-4D00A98A5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65472"/>
        <c:axId val="69867008"/>
      </c:barChart>
      <c:catAx>
        <c:axId val="6986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867008"/>
        <c:crosses val="autoZero"/>
        <c:auto val="1"/>
        <c:lblAlgn val="ctr"/>
        <c:lblOffset val="100"/>
        <c:noMultiLvlLbl val="0"/>
      </c:catAx>
      <c:valAx>
        <c:axId val="6986700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865472"/>
        <c:crosses val="autoZero"/>
        <c:crossBetween val="between"/>
        <c:majorUnit val="20"/>
        <c:minorUnit val="4"/>
      </c:valAx>
    </c:plotArea>
    <c:legend>
      <c:legendPos val="r"/>
      <c:layout>
        <c:manualLayout>
          <c:xMode val="edge"/>
          <c:yMode val="edge"/>
          <c:x val="0.88533305384687655"/>
          <c:y val="0.35190974293600508"/>
          <c:w val="0.11466697682989919"/>
          <c:h val="0.50611074182050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584443092564644E-2"/>
          <c:y val="2.5194318329681775E-2"/>
          <c:w val="0.78272369415047693"/>
          <c:h val="0.91360569433063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'Preventivo (Macro Operativo)'!$A$23</c:f>
              <c:strCache>
                <c:ptCount val="1"/>
                <c:pt idx="0">
                  <c:v>Reportes Totales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5E5-4190-8674-8F0B04CDAC9B}"/>
              </c:ext>
            </c:extLst>
          </c:dPt>
          <c:cat>
            <c:strRef>
              <c:f>'Preventivo (Macro Operativo)'!$B$22:$G$22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'Preventivo (Macro Operativo)'!$B$23:$G$23</c:f>
              <c:numCache>
                <c:formatCode>General</c:formatCode>
                <c:ptCount val="6"/>
                <c:pt idx="0">
                  <c:v>0</c:v>
                </c:pt>
                <c:pt idx="1">
                  <c:v>14</c:v>
                </c:pt>
                <c:pt idx="2">
                  <c:v>63</c:v>
                </c:pt>
                <c:pt idx="3">
                  <c:v>22</c:v>
                </c:pt>
                <c:pt idx="4">
                  <c:v>24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E5-4190-8674-8F0B04CDAC9B}"/>
            </c:ext>
          </c:extLst>
        </c:ser>
        <c:ser>
          <c:idx val="1"/>
          <c:order val="1"/>
          <c:tx>
            <c:strRef>
              <c:f>'Preventivo (Macro Operativo)'!$A$24</c:f>
              <c:strCache>
                <c:ptCount val="1"/>
                <c:pt idx="0">
                  <c:v>Reportes Concluidos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'Preventivo (Macro Operativo)'!$B$22:$G$22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'Preventivo (Macro Operativo)'!$B$24:$G$24</c:f>
              <c:numCache>
                <c:formatCode>General</c:formatCode>
                <c:ptCount val="6"/>
                <c:pt idx="0">
                  <c:v>0</c:v>
                </c:pt>
                <c:pt idx="1">
                  <c:v>14</c:v>
                </c:pt>
                <c:pt idx="2">
                  <c:v>60</c:v>
                </c:pt>
                <c:pt idx="3">
                  <c:v>20</c:v>
                </c:pt>
                <c:pt idx="4">
                  <c:v>22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E5-4190-8674-8F0B04CDAC9B}"/>
            </c:ext>
          </c:extLst>
        </c:ser>
        <c:ser>
          <c:idx val="2"/>
          <c:order val="2"/>
          <c:tx>
            <c:strRef>
              <c:f>'Preventivo (Macro Operativo)'!$A$25</c:f>
              <c:strCache>
                <c:ptCount val="1"/>
                <c:pt idx="0">
                  <c:v>Reportes Dentro de Tiempo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'Preventivo (Macro Operativo)'!$B$22:$G$22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'Preventivo (Macro Operativo)'!$B$25:$G$25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E5-4190-8674-8F0B04CDAC9B}"/>
            </c:ext>
          </c:extLst>
        </c:ser>
        <c:ser>
          <c:idx val="3"/>
          <c:order val="3"/>
          <c:tx>
            <c:strRef>
              <c:f>'Preventivo (Macro Operativo)'!$A$26</c:f>
              <c:strCache>
                <c:ptCount val="1"/>
                <c:pt idx="0">
                  <c:v>Reportes Fuera de Tiempo</c:v>
                </c:pt>
              </c:strCache>
            </c:strRef>
          </c:tx>
          <c:invertIfNegative val="0"/>
          <c:cat>
            <c:strRef>
              <c:f>'Preventivo (Macro Operativo)'!$B$22:$G$22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'Preventivo (Macro Operativo)'!$B$26:$G$26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E5-4190-8674-8F0B04CDAC9B}"/>
            </c:ext>
          </c:extLst>
        </c:ser>
        <c:ser>
          <c:idx val="4"/>
          <c:order val="4"/>
          <c:tx>
            <c:strRef>
              <c:f>'Preventivo (Macro Operativo)'!$A$27</c:f>
              <c:strCache>
                <c:ptCount val="1"/>
                <c:pt idx="0">
                  <c:v>Recepción</c:v>
                </c:pt>
              </c:strCache>
            </c:strRef>
          </c:tx>
          <c:invertIfNegative val="0"/>
          <c:cat>
            <c:strRef>
              <c:f>'Preventivo (Macro Operativo)'!$B$22:$G$22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'Preventivo (Macro Operativo)'!$B$27:$G$27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E5-4190-8674-8F0B04CDAC9B}"/>
            </c:ext>
          </c:extLst>
        </c:ser>
        <c:ser>
          <c:idx val="5"/>
          <c:order val="5"/>
          <c:tx>
            <c:strRef>
              <c:f>'Preventivo (Macro Operativo)'!$A$28</c:f>
              <c:strCache>
                <c:ptCount val="1"/>
                <c:pt idx="0">
                  <c:v>Asignación</c:v>
                </c:pt>
              </c:strCache>
            </c:strRef>
          </c:tx>
          <c:invertIfNegative val="0"/>
          <c:cat>
            <c:strRef>
              <c:f>'Preventivo (Macro Operativo)'!$B$22:$G$22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'Preventivo (Macro Operativo)'!$B$28:$G$28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E5-4190-8674-8F0B04CDAC9B}"/>
            </c:ext>
          </c:extLst>
        </c:ser>
        <c:ser>
          <c:idx val="6"/>
          <c:order val="6"/>
          <c:tx>
            <c:strRef>
              <c:f>'Preventivo (Macro Operativo)'!$A$29</c:f>
              <c:strCache>
                <c:ptCount val="1"/>
                <c:pt idx="0">
                  <c:v>Notificación</c:v>
                </c:pt>
              </c:strCache>
            </c:strRef>
          </c:tx>
          <c:invertIfNegative val="0"/>
          <c:cat>
            <c:strRef>
              <c:f>'Preventivo (Macro Operativo)'!$B$22:$G$22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'Preventivo (Macro Operativo)'!$B$29:$G$29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E5-4190-8674-8F0B04CDAC9B}"/>
            </c:ext>
          </c:extLst>
        </c:ser>
        <c:ser>
          <c:idx val="7"/>
          <c:order val="7"/>
          <c:tx>
            <c:strRef>
              <c:f>'Preventivo (Macro Operativo)'!$A$30</c:f>
              <c:strCache>
                <c:ptCount val="1"/>
                <c:pt idx="0">
                  <c:v>% de Eficiencia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'Preventivo (Macro Operativo)'!$B$22:$G$22</c:f>
              <c:strCache>
                <c:ptCount val="6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  <c:pt idx="5">
                  <c:v>Feb-Abr</c:v>
                </c:pt>
              </c:strCache>
            </c:strRef>
          </c:cat>
          <c:val>
            <c:numRef>
              <c:f>'Preventivo (Macro Operativo)'!$B$30:$G$30</c:f>
              <c:numCache>
                <c:formatCode>0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95.238095238095227</c:v>
                </c:pt>
                <c:pt idx="3">
                  <c:v>95.454545454545453</c:v>
                </c:pt>
                <c:pt idx="4">
                  <c:v>91.666666666666657</c:v>
                </c:pt>
                <c:pt idx="5">
                  <c:v>92.307692307692307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E5-4190-8674-8F0B04CDA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4848"/>
        <c:axId val="70016384"/>
      </c:barChart>
      <c:catAx>
        <c:axId val="70014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016384"/>
        <c:crosses val="autoZero"/>
        <c:auto val="1"/>
        <c:lblAlgn val="ctr"/>
        <c:lblOffset val="100"/>
        <c:noMultiLvlLbl val="0"/>
      </c:catAx>
      <c:valAx>
        <c:axId val="7001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63291083589464"/>
          <c:y val="0.11343759113444082"/>
          <c:w val="0.14495196894358037"/>
          <c:h val="0.484634194595022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46538628811167E-2"/>
          <c:y val="5.0205484028654525E-2"/>
          <c:w val="0.7807369605855885"/>
          <c:h val="0.91360569433063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'Preventivo (Macro Operativo)'!$P$23</c:f>
              <c:strCache>
                <c:ptCount val="1"/>
                <c:pt idx="0">
                  <c:v>Reportes Totales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AD9-4C9A-9738-78222CBB8890}"/>
              </c:ext>
            </c:extLst>
          </c:dPt>
          <c:cat>
            <c:strRef>
              <c:f>'Preventivo (Macro Operativo)'!$Q$22:$U$22</c:f>
              <c:strCache>
                <c:ptCount val="5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</c:strCache>
            </c:strRef>
          </c:cat>
          <c:val>
            <c:numRef>
              <c:f>'Preventivo (Macro Operativo)'!$Q$23:$U$23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D9-4C9A-9738-78222CBB8890}"/>
            </c:ext>
          </c:extLst>
        </c:ser>
        <c:ser>
          <c:idx val="1"/>
          <c:order val="1"/>
          <c:tx>
            <c:strRef>
              <c:f>'Preventivo (Macro Operativo)'!$P$24</c:f>
              <c:strCache>
                <c:ptCount val="1"/>
                <c:pt idx="0">
                  <c:v>Reportes Concluidos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'Preventivo (Macro Operativo)'!$Q$22:$U$22</c:f>
              <c:strCache>
                <c:ptCount val="5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</c:strCache>
            </c:strRef>
          </c:cat>
          <c:val>
            <c:numRef>
              <c:f>'Preventivo (Macro Operativo)'!$Q$24:$U$24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0.95238095238095233</c:v>
                </c:pt>
                <c:pt idx="3">
                  <c:v>0.90909090909090906</c:v>
                </c:pt>
                <c:pt idx="4">
                  <c:v>0.91666666666666663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D9-4C9A-9738-78222CBB8890}"/>
            </c:ext>
          </c:extLst>
        </c:ser>
        <c:ser>
          <c:idx val="2"/>
          <c:order val="2"/>
          <c:tx>
            <c:strRef>
              <c:f>'Preventivo (Macro Operativo)'!$P$25</c:f>
              <c:strCache>
                <c:ptCount val="1"/>
                <c:pt idx="0">
                  <c:v>Reportes Dentro de Tiempo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'Preventivo (Macro Operativo)'!$Q$22:$U$22</c:f>
              <c:strCache>
                <c:ptCount val="5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</c:strCache>
            </c:strRef>
          </c:cat>
          <c:val>
            <c:numRef>
              <c:f>'Preventivo (Macro Operativo)'!$Q$25:$U$25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4.5454545454545456E-2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D9-4C9A-9738-78222CBB8890}"/>
            </c:ext>
          </c:extLst>
        </c:ser>
        <c:ser>
          <c:idx val="3"/>
          <c:order val="3"/>
          <c:tx>
            <c:strRef>
              <c:f>'Preventivo (Macro Operativo)'!$P$26</c:f>
              <c:strCache>
                <c:ptCount val="1"/>
                <c:pt idx="0">
                  <c:v>Reportes Fuera de Tiempo</c:v>
                </c:pt>
              </c:strCache>
            </c:strRef>
          </c:tx>
          <c:invertIfNegative val="0"/>
          <c:cat>
            <c:strRef>
              <c:f>'Preventivo (Macro Operativo)'!$Q$22:$U$22</c:f>
              <c:strCache>
                <c:ptCount val="5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</c:strCache>
            </c:strRef>
          </c:cat>
          <c:val>
            <c:numRef>
              <c:f>'Preventivo (Macro Operativo)'!$Q$26:$U$26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4.7619047619047616E-2</c:v>
                </c:pt>
                <c:pt idx="3">
                  <c:v>4.5454545454545456E-2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D9-4C9A-9738-78222CBB8890}"/>
            </c:ext>
          </c:extLst>
        </c:ser>
        <c:ser>
          <c:idx val="4"/>
          <c:order val="4"/>
          <c:tx>
            <c:strRef>
              <c:f>'Preventivo (Macro Operativo)'!$P$27</c:f>
              <c:strCache>
                <c:ptCount val="1"/>
                <c:pt idx="0">
                  <c:v>Recepción</c:v>
                </c:pt>
              </c:strCache>
            </c:strRef>
          </c:tx>
          <c:invertIfNegative val="0"/>
          <c:cat>
            <c:strRef>
              <c:f>'Preventivo (Macro Operativo)'!$Q$22:$U$22</c:f>
              <c:strCache>
                <c:ptCount val="5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</c:strCache>
            </c:strRef>
          </c:cat>
          <c:val>
            <c:numRef>
              <c:f>'Preventivo (Macro Operativo)'!$Q$27:$U$27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D9-4C9A-9738-78222CBB8890}"/>
            </c:ext>
          </c:extLst>
        </c:ser>
        <c:ser>
          <c:idx val="5"/>
          <c:order val="5"/>
          <c:tx>
            <c:strRef>
              <c:f>'Preventivo (Macro Operativo)'!$P$28</c:f>
              <c:strCache>
                <c:ptCount val="1"/>
                <c:pt idx="0">
                  <c:v>Asignación</c:v>
                </c:pt>
              </c:strCache>
            </c:strRef>
          </c:tx>
          <c:invertIfNegative val="0"/>
          <c:cat>
            <c:strRef>
              <c:f>'Preventivo (Macro Operativo)'!$Q$22:$U$22</c:f>
              <c:strCache>
                <c:ptCount val="5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</c:strCache>
            </c:strRef>
          </c:cat>
          <c:val>
            <c:numRef>
              <c:f>'Preventivo (Macro Operativo)'!$Q$28:$U$28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D9-4C9A-9738-78222CBB8890}"/>
            </c:ext>
          </c:extLst>
        </c:ser>
        <c:ser>
          <c:idx val="6"/>
          <c:order val="6"/>
          <c:tx>
            <c:strRef>
              <c:f>'Preventivo (Macro Operativo)'!$P$29</c:f>
              <c:strCache>
                <c:ptCount val="1"/>
                <c:pt idx="0">
                  <c:v>Notificación</c:v>
                </c:pt>
              </c:strCache>
            </c:strRef>
          </c:tx>
          <c:invertIfNegative val="0"/>
          <c:cat>
            <c:strRef>
              <c:f>'Preventivo (Macro Operativo)'!$Q$22:$U$22</c:f>
              <c:strCache>
                <c:ptCount val="5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</c:strCache>
            </c:strRef>
          </c:cat>
          <c:val>
            <c:numRef>
              <c:f>'Preventivo (Macro Operativo)'!$Q$29:$U$29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D9-4C9A-9738-78222CBB8890}"/>
            </c:ext>
          </c:extLst>
        </c:ser>
        <c:ser>
          <c:idx val="7"/>
          <c:order val="7"/>
          <c:tx>
            <c:strRef>
              <c:f>'Preventivo (Macro Operativo)'!$P$30</c:f>
              <c:strCache>
                <c:ptCount val="1"/>
                <c:pt idx="0">
                  <c:v>% de Productividad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'Preventivo (Macro Operativo)'!$Q$22:$U$22</c:f>
              <c:strCache>
                <c:ptCount val="5"/>
                <c:pt idx="0">
                  <c:v>Nov15-Ene16</c:v>
                </c:pt>
                <c:pt idx="1">
                  <c:v>Feb-Abril</c:v>
                </c:pt>
                <c:pt idx="2">
                  <c:v>May-Jul</c:v>
                </c:pt>
                <c:pt idx="3">
                  <c:v>Ago-Oct</c:v>
                </c:pt>
                <c:pt idx="4">
                  <c:v>Nov-Ene17</c:v>
                </c:pt>
              </c:strCache>
            </c:strRef>
          </c:cat>
          <c:val>
            <c:numRef>
              <c:f>'Preventivo (Macro Operativo)'!$Q$30:$U$30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0.95238095238095233</c:v>
                </c:pt>
                <c:pt idx="3">
                  <c:v>0.95454545454545447</c:v>
                </c:pt>
                <c:pt idx="4">
                  <c:v>0.91666666666666663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D9-4C9A-9738-78222CBB8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06208"/>
        <c:axId val="70207744"/>
      </c:barChart>
      <c:catAx>
        <c:axId val="7020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207744"/>
        <c:crosses val="autoZero"/>
        <c:auto val="1"/>
        <c:lblAlgn val="ctr"/>
        <c:lblOffset val="100"/>
        <c:noMultiLvlLbl val="0"/>
      </c:catAx>
      <c:valAx>
        <c:axId val="70207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020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63291083589464"/>
          <c:y val="0.11343759113444082"/>
          <c:w val="0.14495196894358037"/>
          <c:h val="0.484634194595022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576793</xdr:colOff>
      <xdr:row>2</xdr:row>
      <xdr:rowOff>306917</xdr:rowOff>
    </xdr:from>
    <xdr:to>
      <xdr:col>14</xdr:col>
      <xdr:colOff>597959</xdr:colOff>
      <xdr:row>19</xdr:row>
      <xdr:rowOff>296336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645583</xdr:colOff>
      <xdr:row>0</xdr:row>
      <xdr:rowOff>74083</xdr:rowOff>
    </xdr:from>
    <xdr:to>
      <xdr:col>10</xdr:col>
      <xdr:colOff>698500</xdr:colOff>
      <xdr:row>4</xdr:row>
      <xdr:rowOff>105834</xdr:rowOff>
    </xdr:to>
    <xdr:sp macro="" textlink="">
      <xdr:nvSpPr>
        <xdr:cNvPr id="3" name="2 CuadroTexto"/>
        <xdr:cNvSpPr txBox="1"/>
      </xdr:nvSpPr>
      <xdr:spPr>
        <a:xfrm>
          <a:off x="3769783" y="74083"/>
          <a:ext cx="6196542" cy="793751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4400"/>
            <a:t>ALCALDE COMO VAMOS</a:t>
          </a:r>
        </a:p>
      </xdr:txBody>
    </xdr:sp>
    <xdr:clientData/>
  </xdr:twoCellAnchor>
  <xdr:twoCellAnchor>
    <xdr:from>
      <xdr:col>0</xdr:col>
      <xdr:colOff>963084</xdr:colOff>
      <xdr:row>2</xdr:row>
      <xdr:rowOff>127001</xdr:rowOff>
    </xdr:from>
    <xdr:to>
      <xdr:col>0</xdr:col>
      <xdr:colOff>1280584</xdr:colOff>
      <xdr:row>4</xdr:row>
      <xdr:rowOff>31751</xdr:rowOff>
    </xdr:to>
    <xdr:sp macro="" textlink="">
      <xdr:nvSpPr>
        <xdr:cNvPr id="4" name="3 CuadroTexto"/>
        <xdr:cNvSpPr txBox="1"/>
      </xdr:nvSpPr>
      <xdr:spPr>
        <a:xfrm>
          <a:off x="963084" y="508001"/>
          <a:ext cx="317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600" b="1"/>
            <a:t>%</a:t>
          </a:r>
        </a:p>
      </xdr:txBody>
    </xdr:sp>
    <xdr:clientData/>
  </xdr:twoCellAnchor>
  <xdr:twoCellAnchor>
    <xdr:from>
      <xdr:col>0</xdr:col>
      <xdr:colOff>560918</xdr:colOff>
      <xdr:row>35</xdr:row>
      <xdr:rowOff>116417</xdr:rowOff>
    </xdr:from>
    <xdr:to>
      <xdr:col>14</xdr:col>
      <xdr:colOff>582084</xdr:colOff>
      <xdr:row>52</xdr:row>
      <xdr:rowOff>105836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963084</xdr:colOff>
      <xdr:row>34</xdr:row>
      <xdr:rowOff>127001</xdr:rowOff>
    </xdr:from>
    <xdr:to>
      <xdr:col>0</xdr:col>
      <xdr:colOff>1280584</xdr:colOff>
      <xdr:row>36</xdr:row>
      <xdr:rowOff>31751</xdr:rowOff>
    </xdr:to>
    <xdr:sp macro="" textlink="">
      <xdr:nvSpPr>
        <xdr:cNvPr id="6" name="5 CuadroTexto"/>
        <xdr:cNvSpPr txBox="1"/>
      </xdr:nvSpPr>
      <xdr:spPr>
        <a:xfrm>
          <a:off x="963084" y="7023101"/>
          <a:ext cx="317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600" b="1"/>
            <a:t>%</a:t>
          </a:r>
        </a:p>
      </xdr:txBody>
    </xdr:sp>
    <xdr:clientData/>
  </xdr:twoCellAnchor>
  <xdr:twoCellAnchor>
    <xdr:from>
      <xdr:col>3</xdr:col>
      <xdr:colOff>296333</xdr:colOff>
      <xdr:row>63</xdr:row>
      <xdr:rowOff>58208</xdr:rowOff>
    </xdr:from>
    <xdr:to>
      <xdr:col>9</xdr:col>
      <xdr:colOff>158750</xdr:colOff>
      <xdr:row>65</xdr:row>
      <xdr:rowOff>79375</xdr:rowOff>
    </xdr:to>
    <xdr:sp macro="" textlink="">
      <xdr:nvSpPr>
        <xdr:cNvPr id="7" name="6 CuadroTexto"/>
        <xdr:cNvSpPr txBox="1"/>
      </xdr:nvSpPr>
      <xdr:spPr>
        <a:xfrm>
          <a:off x="4423833" y="22711833"/>
          <a:ext cx="4593167" cy="751417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4400"/>
            <a:t>ALUMBRADO</a:t>
          </a:r>
        </a:p>
      </xdr:txBody>
    </xdr:sp>
    <xdr:clientData/>
  </xdr:twoCellAnchor>
  <xdr:twoCellAnchor>
    <xdr:from>
      <xdr:col>0</xdr:col>
      <xdr:colOff>963084</xdr:colOff>
      <xdr:row>66</xdr:row>
      <xdr:rowOff>127001</xdr:rowOff>
    </xdr:from>
    <xdr:to>
      <xdr:col>0</xdr:col>
      <xdr:colOff>1280584</xdr:colOff>
      <xdr:row>68</xdr:row>
      <xdr:rowOff>31751</xdr:rowOff>
    </xdr:to>
    <xdr:sp macro="" textlink="">
      <xdr:nvSpPr>
        <xdr:cNvPr id="8" name="7 CuadroTexto"/>
        <xdr:cNvSpPr txBox="1"/>
      </xdr:nvSpPr>
      <xdr:spPr>
        <a:xfrm>
          <a:off x="963084" y="13823951"/>
          <a:ext cx="317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600" b="1"/>
            <a:t>%</a:t>
          </a:r>
        </a:p>
      </xdr:txBody>
    </xdr:sp>
    <xdr:clientData/>
  </xdr:twoCellAnchor>
  <xdr:twoCellAnchor>
    <xdr:from>
      <xdr:col>3</xdr:col>
      <xdr:colOff>116418</xdr:colOff>
      <xdr:row>32</xdr:row>
      <xdr:rowOff>126994</xdr:rowOff>
    </xdr:from>
    <xdr:to>
      <xdr:col>11</xdr:col>
      <xdr:colOff>84668</xdr:colOff>
      <xdr:row>35</xdr:row>
      <xdr:rowOff>116410</xdr:rowOff>
    </xdr:to>
    <xdr:sp macro="" textlink="">
      <xdr:nvSpPr>
        <xdr:cNvPr id="9" name="8 CuadroTexto"/>
        <xdr:cNvSpPr txBox="1"/>
      </xdr:nvSpPr>
      <xdr:spPr>
        <a:xfrm>
          <a:off x="4002618" y="6642094"/>
          <a:ext cx="6111875" cy="56091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4400"/>
            <a:t>BACHES</a:t>
          </a:r>
        </a:p>
      </xdr:txBody>
    </xdr:sp>
    <xdr:clientData/>
  </xdr:twoCellAnchor>
  <xdr:twoCellAnchor>
    <xdr:from>
      <xdr:col>15</xdr:col>
      <xdr:colOff>1276350</xdr:colOff>
      <xdr:row>0</xdr:row>
      <xdr:rowOff>0</xdr:rowOff>
    </xdr:from>
    <xdr:to>
      <xdr:col>28</xdr:col>
      <xdr:colOff>171450</xdr:colOff>
      <xdr:row>19</xdr:row>
      <xdr:rowOff>171450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592668</xdr:colOff>
      <xdr:row>64</xdr:row>
      <xdr:rowOff>322791</xdr:rowOff>
    </xdr:from>
    <xdr:to>
      <xdr:col>14</xdr:col>
      <xdr:colOff>613834</xdr:colOff>
      <xdr:row>82</xdr:row>
      <xdr:rowOff>47625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560918</xdr:colOff>
      <xdr:row>97</xdr:row>
      <xdr:rowOff>21167</xdr:rowOff>
    </xdr:from>
    <xdr:to>
      <xdr:col>14</xdr:col>
      <xdr:colOff>582084</xdr:colOff>
      <xdr:row>115</xdr:row>
      <xdr:rowOff>31750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963084</xdr:colOff>
      <xdr:row>97</xdr:row>
      <xdr:rowOff>127001</xdr:rowOff>
    </xdr:from>
    <xdr:to>
      <xdr:col>0</xdr:col>
      <xdr:colOff>1280584</xdr:colOff>
      <xdr:row>99</xdr:row>
      <xdr:rowOff>31751</xdr:rowOff>
    </xdr:to>
    <xdr:sp macro="" textlink="">
      <xdr:nvSpPr>
        <xdr:cNvPr id="13" name="12 CuadroTexto"/>
        <xdr:cNvSpPr txBox="1"/>
      </xdr:nvSpPr>
      <xdr:spPr>
        <a:xfrm>
          <a:off x="963084" y="20691476"/>
          <a:ext cx="317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600" b="1"/>
            <a:t>%</a:t>
          </a:r>
        </a:p>
      </xdr:txBody>
    </xdr:sp>
    <xdr:clientData/>
  </xdr:twoCellAnchor>
  <xdr:twoCellAnchor>
    <xdr:from>
      <xdr:col>0</xdr:col>
      <xdr:colOff>560918</xdr:colOff>
      <xdr:row>128</xdr:row>
      <xdr:rowOff>84667</xdr:rowOff>
    </xdr:from>
    <xdr:to>
      <xdr:col>14</xdr:col>
      <xdr:colOff>582084</xdr:colOff>
      <xdr:row>146</xdr:row>
      <xdr:rowOff>285750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661458</xdr:colOff>
      <xdr:row>125</xdr:row>
      <xdr:rowOff>169333</xdr:rowOff>
    </xdr:from>
    <xdr:to>
      <xdr:col>10</xdr:col>
      <xdr:colOff>714375</xdr:colOff>
      <xdr:row>130</xdr:row>
      <xdr:rowOff>10584</xdr:rowOff>
    </xdr:to>
    <xdr:sp macro="" textlink="">
      <xdr:nvSpPr>
        <xdr:cNvPr id="15" name="14 CuadroTexto"/>
        <xdr:cNvSpPr txBox="1"/>
      </xdr:nvSpPr>
      <xdr:spPr>
        <a:xfrm>
          <a:off x="3820583" y="36904083"/>
          <a:ext cx="6514042" cy="793751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4400"/>
            <a:t>TERRENOS</a:t>
          </a:r>
          <a:r>
            <a:rPr lang="es-MX" sz="4400" baseline="0"/>
            <a:t> (LOTES)</a:t>
          </a:r>
          <a:endParaRPr lang="es-MX" sz="4400"/>
        </a:p>
      </xdr:txBody>
    </xdr:sp>
    <xdr:clientData/>
  </xdr:twoCellAnchor>
  <xdr:twoCellAnchor>
    <xdr:from>
      <xdr:col>0</xdr:col>
      <xdr:colOff>963084</xdr:colOff>
      <xdr:row>129</xdr:row>
      <xdr:rowOff>127001</xdr:rowOff>
    </xdr:from>
    <xdr:to>
      <xdr:col>0</xdr:col>
      <xdr:colOff>1280584</xdr:colOff>
      <xdr:row>131</xdr:row>
      <xdr:rowOff>31751</xdr:rowOff>
    </xdr:to>
    <xdr:sp macro="" textlink="">
      <xdr:nvSpPr>
        <xdr:cNvPr id="16" name="15 CuadroTexto"/>
        <xdr:cNvSpPr txBox="1"/>
      </xdr:nvSpPr>
      <xdr:spPr>
        <a:xfrm>
          <a:off x="963084" y="27492326"/>
          <a:ext cx="317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600" b="1"/>
            <a:t>%</a:t>
          </a:r>
        </a:p>
      </xdr:txBody>
    </xdr:sp>
    <xdr:clientData/>
  </xdr:twoCellAnchor>
  <xdr:twoCellAnchor>
    <xdr:from>
      <xdr:col>3</xdr:col>
      <xdr:colOff>322793</xdr:colOff>
      <xdr:row>94</xdr:row>
      <xdr:rowOff>142869</xdr:rowOff>
    </xdr:from>
    <xdr:to>
      <xdr:col>8</xdr:col>
      <xdr:colOff>508000</xdr:colOff>
      <xdr:row>97</xdr:row>
      <xdr:rowOff>132285</xdr:rowOff>
    </xdr:to>
    <xdr:sp macro="" textlink="">
      <xdr:nvSpPr>
        <xdr:cNvPr id="17" name="16 CuadroTexto"/>
        <xdr:cNvSpPr txBox="1"/>
      </xdr:nvSpPr>
      <xdr:spPr>
        <a:xfrm>
          <a:off x="4450293" y="30225994"/>
          <a:ext cx="4153957" cy="56091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4400"/>
            <a:t>PARQUES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576793</xdr:colOff>
      <xdr:row>2</xdr:row>
      <xdr:rowOff>306917</xdr:rowOff>
    </xdr:from>
    <xdr:to>
      <xdr:col>14</xdr:col>
      <xdr:colOff>597959</xdr:colOff>
      <xdr:row>19</xdr:row>
      <xdr:rowOff>296336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645583</xdr:colOff>
      <xdr:row>0</xdr:row>
      <xdr:rowOff>74083</xdr:rowOff>
    </xdr:from>
    <xdr:to>
      <xdr:col>10</xdr:col>
      <xdr:colOff>698500</xdr:colOff>
      <xdr:row>4</xdr:row>
      <xdr:rowOff>105834</xdr:rowOff>
    </xdr:to>
    <xdr:sp macro="" textlink="">
      <xdr:nvSpPr>
        <xdr:cNvPr id="3" name="2 CuadroTexto"/>
        <xdr:cNvSpPr txBox="1"/>
      </xdr:nvSpPr>
      <xdr:spPr>
        <a:xfrm>
          <a:off x="3798358" y="74083"/>
          <a:ext cx="6520392" cy="1479551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4400"/>
            <a:t>ALCALDE COMO VAMOS</a:t>
          </a:r>
        </a:p>
      </xdr:txBody>
    </xdr:sp>
    <xdr:clientData/>
  </xdr:twoCellAnchor>
  <xdr:twoCellAnchor>
    <xdr:from>
      <xdr:col>0</xdr:col>
      <xdr:colOff>963084</xdr:colOff>
      <xdr:row>2</xdr:row>
      <xdr:rowOff>127001</xdr:rowOff>
    </xdr:from>
    <xdr:to>
      <xdr:col>0</xdr:col>
      <xdr:colOff>1280584</xdr:colOff>
      <xdr:row>4</xdr:row>
      <xdr:rowOff>31751</xdr:rowOff>
    </xdr:to>
    <xdr:sp macro="" textlink="">
      <xdr:nvSpPr>
        <xdr:cNvPr id="4" name="3 CuadroTexto"/>
        <xdr:cNvSpPr txBox="1"/>
      </xdr:nvSpPr>
      <xdr:spPr>
        <a:xfrm>
          <a:off x="963084" y="850901"/>
          <a:ext cx="3175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600" b="1"/>
            <a:t>%</a:t>
          </a:r>
        </a:p>
      </xdr:txBody>
    </xdr:sp>
    <xdr:clientData/>
  </xdr:twoCellAnchor>
  <xdr:twoCellAnchor>
    <xdr:from>
      <xdr:col>15</xdr:col>
      <xdr:colOff>1276350</xdr:colOff>
      <xdr:row>0</xdr:row>
      <xdr:rowOff>0</xdr:rowOff>
    </xdr:from>
    <xdr:to>
      <xdr:col>28</xdr:col>
      <xdr:colOff>171450</xdr:colOff>
      <xdr:row>19</xdr:row>
      <xdr:rowOff>171450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57"/>
  <sheetViews>
    <sheetView tabSelected="1" zoomScale="60" zoomScaleNormal="60" workbookViewId="0">
      <selection activeCell="O132" sqref="O132"/>
    </sheetView>
  </sheetViews>
  <sheetFormatPr baseColWidth="10" defaultRowHeight="15"/>
  <cols>
    <col min="1" max="1" width="26.5703125" customWidth="1"/>
    <col min="2" max="2" width="20.7109375" customWidth="1"/>
    <col min="3" max="3" width="14.5703125" customWidth="1"/>
    <col min="6" max="6" width="13.85546875" customWidth="1"/>
    <col min="14" max="14" width="12.85546875" customWidth="1"/>
    <col min="15" max="15" width="22.5703125" customWidth="1"/>
    <col min="16" max="16" width="26.85546875" customWidth="1"/>
    <col min="17" max="17" width="18.28515625" customWidth="1"/>
    <col min="18" max="18" width="12.85546875" customWidth="1"/>
    <col min="21" max="21" width="15.28515625" customWidth="1"/>
  </cols>
  <sheetData>
    <row r="1" ht="28.5" customHeight="1"/>
    <row r="2" ht="28.5" customHeight="1"/>
    <row r="3" ht="28.5" customHeight="1"/>
    <row r="4" ht="28.5" customHeight="1"/>
    <row r="5" ht="28.5" customHeight="1"/>
    <row r="6" ht="28.5" customHeight="1"/>
    <row r="7" ht="28.5" customHeight="1"/>
    <row r="8" ht="28.5" customHeight="1"/>
    <row r="9" ht="28.5" customHeight="1"/>
    <row r="10" ht="28.5" customHeight="1"/>
    <row r="11" ht="28.5" customHeight="1"/>
    <row r="12" ht="28.5" customHeight="1"/>
    <row r="13" ht="28.5" customHeight="1"/>
    <row r="14" ht="28.5" customHeight="1"/>
    <row r="15" ht="28.5" customHeight="1"/>
    <row r="16" ht="28.5" customHeight="1"/>
    <row r="17" spans="1:29" ht="28.5" customHeight="1"/>
    <row r="18" spans="1:29" ht="28.5" customHeight="1"/>
    <row r="19" spans="1:29" ht="28.5" customHeight="1"/>
    <row r="20" spans="1:29" ht="28.5" customHeight="1"/>
    <row r="21" spans="1:29" ht="28.5" customHeight="1">
      <c r="G21" s="20">
        <v>2017</v>
      </c>
      <c r="H21" s="20"/>
      <c r="I21" s="20"/>
      <c r="J21" s="20"/>
      <c r="P21" s="18" t="s">
        <v>0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28.5" customHeight="1">
      <c r="B22" s="1" t="s">
        <v>15</v>
      </c>
      <c r="C22" s="1" t="s">
        <v>16</v>
      </c>
      <c r="D22" s="15" t="s">
        <v>18</v>
      </c>
      <c r="E22" s="15" t="s">
        <v>17</v>
      </c>
      <c r="F22" s="1" t="s">
        <v>21</v>
      </c>
      <c r="G22" s="1" t="s">
        <v>20</v>
      </c>
      <c r="H22" s="1" t="s">
        <v>18</v>
      </c>
      <c r="I22" s="1" t="s">
        <v>17</v>
      </c>
      <c r="J22" s="1" t="s">
        <v>19</v>
      </c>
      <c r="K22" s="1"/>
      <c r="L22" s="1"/>
      <c r="M22" s="1"/>
      <c r="N22" s="2" t="s">
        <v>2</v>
      </c>
      <c r="Q22" s="1" t="s">
        <v>1</v>
      </c>
      <c r="R22" s="1" t="s">
        <v>16</v>
      </c>
      <c r="S22" s="15" t="s">
        <v>18</v>
      </c>
      <c r="T22" s="15" t="s">
        <v>17</v>
      </c>
      <c r="U22" s="1" t="s">
        <v>21</v>
      </c>
      <c r="V22" s="1" t="s">
        <v>20</v>
      </c>
      <c r="W22" s="1" t="s">
        <v>18</v>
      </c>
      <c r="X22" s="1" t="s">
        <v>17</v>
      </c>
      <c r="Y22" s="1" t="s">
        <v>19</v>
      </c>
      <c r="Z22" s="1"/>
      <c r="AA22" s="1"/>
      <c r="AB22" s="1"/>
      <c r="AC22" s="2" t="s">
        <v>2</v>
      </c>
    </row>
    <row r="23" spans="1:29" ht="28.5" customHeight="1">
      <c r="A23" s="3" t="s">
        <v>3</v>
      </c>
      <c r="B23" s="4">
        <f t="shared" ref="B23:I23" si="0">SUM(B55+B86+B118+B150)</f>
        <v>407</v>
      </c>
      <c r="C23" s="4">
        <f t="shared" si="0"/>
        <v>1066</v>
      </c>
      <c r="D23" s="4">
        <f t="shared" si="0"/>
        <v>1395</v>
      </c>
      <c r="E23" s="4">
        <f t="shared" si="0"/>
        <v>1986</v>
      </c>
      <c r="F23" s="4">
        <f t="shared" si="0"/>
        <v>1675</v>
      </c>
      <c r="G23" s="4">
        <f t="shared" si="0"/>
        <v>1524</v>
      </c>
      <c r="H23" s="4">
        <f t="shared" si="0"/>
        <v>1552</v>
      </c>
      <c r="I23" s="4">
        <f t="shared" si="0"/>
        <v>1491</v>
      </c>
      <c r="J23" s="4"/>
      <c r="K23" s="4"/>
      <c r="L23" s="4"/>
      <c r="M23" s="4"/>
      <c r="N23" s="5">
        <f t="shared" ref="N23:N29" si="1">SUM(B23:M23)</f>
        <v>11096</v>
      </c>
      <c r="P23" s="3" t="s">
        <v>3</v>
      </c>
      <c r="Q23" s="6">
        <f>B23/$B$23</f>
        <v>1</v>
      </c>
      <c r="R23" s="6">
        <f>C23/$C$23</f>
        <v>1</v>
      </c>
      <c r="S23" s="6">
        <f>D23/$D$23</f>
        <v>1</v>
      </c>
      <c r="T23" s="6">
        <f>E23/$E$23</f>
        <v>1</v>
      </c>
      <c r="U23" s="6">
        <f>F23/$F$23</f>
        <v>1</v>
      </c>
      <c r="V23" s="6">
        <f>G23/$G$23</f>
        <v>1</v>
      </c>
      <c r="W23" s="6">
        <v>1</v>
      </c>
      <c r="X23" s="6">
        <v>1</v>
      </c>
      <c r="Y23" s="6"/>
      <c r="Z23" s="6"/>
      <c r="AA23" s="6"/>
      <c r="AB23" s="6"/>
      <c r="AC23" s="7">
        <f>AVERAGE(Q23:AB23)</f>
        <v>1</v>
      </c>
    </row>
    <row r="24" spans="1:29" ht="28.5" customHeight="1">
      <c r="A24" s="3" t="s">
        <v>4</v>
      </c>
      <c r="B24" s="4">
        <f t="shared" ref="B24:D29" si="2">SUM(B56+B87+B119+B151)</f>
        <v>392</v>
      </c>
      <c r="C24" s="4">
        <f t="shared" si="2"/>
        <v>975</v>
      </c>
      <c r="D24" s="4">
        <f t="shared" si="2"/>
        <v>1347</v>
      </c>
      <c r="E24" s="4">
        <f t="shared" ref="E24:I29" si="3">SUM(E56+E87+E119+E151)</f>
        <v>1830</v>
      </c>
      <c r="F24" s="4">
        <f t="shared" si="3"/>
        <v>1570</v>
      </c>
      <c r="G24" s="4">
        <f t="shared" si="3"/>
        <v>1426</v>
      </c>
      <c r="H24" s="4">
        <f t="shared" si="3"/>
        <v>1469</v>
      </c>
      <c r="I24" s="4">
        <f t="shared" si="3"/>
        <v>1287</v>
      </c>
      <c r="J24" s="4"/>
      <c r="K24" s="4"/>
      <c r="L24" s="4"/>
      <c r="M24" s="4"/>
      <c r="N24" s="5">
        <f t="shared" si="1"/>
        <v>10296</v>
      </c>
      <c r="O24" s="8"/>
      <c r="P24" s="3" t="s">
        <v>4</v>
      </c>
      <c r="Q24" s="6">
        <f t="shared" ref="Q24:Q29" si="4">B24/$B$23</f>
        <v>0.96314496314496312</v>
      </c>
      <c r="R24" s="6">
        <f t="shared" ref="R24:R29" si="5">C24/$C$23</f>
        <v>0.91463414634146345</v>
      </c>
      <c r="S24" s="6">
        <f t="shared" ref="S24:S29" si="6">D24/$D$23</f>
        <v>0.96559139784946235</v>
      </c>
      <c r="T24" s="6">
        <f t="shared" ref="T24:T29" si="7">E24/$E$23</f>
        <v>0.9214501510574018</v>
      </c>
      <c r="U24" s="6">
        <f t="shared" ref="U24:U29" si="8">F24/$F$23</f>
        <v>0.93731343283582091</v>
      </c>
      <c r="V24" s="6">
        <f t="shared" ref="V24:V29" si="9">G24/$G$23</f>
        <v>0.93569553805774275</v>
      </c>
      <c r="W24" s="6">
        <v>0.95</v>
      </c>
      <c r="X24" s="6">
        <v>0.88</v>
      </c>
      <c r="Y24" s="6"/>
      <c r="Z24" s="6"/>
      <c r="AA24" s="6"/>
      <c r="AB24" s="6"/>
      <c r="AC24" s="7">
        <f t="shared" ref="AC24:AC29" si="10">AVERAGE(Q24:AB24)</f>
        <v>0.93347870366085672</v>
      </c>
    </row>
    <row r="25" spans="1:29" ht="30" customHeight="1">
      <c r="A25" s="9" t="s">
        <v>5</v>
      </c>
      <c r="B25" s="4">
        <f t="shared" si="2"/>
        <v>15</v>
      </c>
      <c r="C25" s="4">
        <f t="shared" si="2"/>
        <v>67</v>
      </c>
      <c r="D25" s="4">
        <f t="shared" si="2"/>
        <v>47</v>
      </c>
      <c r="E25" s="4">
        <f t="shared" si="3"/>
        <v>118</v>
      </c>
      <c r="F25" s="4">
        <f t="shared" si="3"/>
        <v>39</v>
      </c>
      <c r="G25" s="4">
        <f t="shared" si="3"/>
        <v>28</v>
      </c>
      <c r="H25" s="4">
        <f t="shared" si="3"/>
        <v>9</v>
      </c>
      <c r="I25" s="4">
        <f t="shared" si="3"/>
        <v>121</v>
      </c>
      <c r="J25" s="4"/>
      <c r="K25" s="4"/>
      <c r="L25" s="4"/>
      <c r="M25" s="4"/>
      <c r="N25" s="5">
        <f t="shared" si="1"/>
        <v>444</v>
      </c>
      <c r="O25" s="8"/>
      <c r="P25" s="9" t="s">
        <v>5</v>
      </c>
      <c r="Q25" s="6">
        <f t="shared" si="4"/>
        <v>3.6855036855036855E-2</v>
      </c>
      <c r="R25" s="6">
        <f t="shared" si="5"/>
        <v>6.2851782363977482E-2</v>
      </c>
      <c r="S25" s="6">
        <f t="shared" si="6"/>
        <v>3.3691756272401431E-2</v>
      </c>
      <c r="T25" s="6">
        <f t="shared" si="7"/>
        <v>5.9415911379657606E-2</v>
      </c>
      <c r="U25" s="6">
        <f t="shared" si="8"/>
        <v>2.3283582089552238E-2</v>
      </c>
      <c r="V25" s="6">
        <f t="shared" si="9"/>
        <v>1.8372703412073491E-2</v>
      </c>
      <c r="W25" s="6">
        <v>0.01</v>
      </c>
      <c r="X25" s="6">
        <v>0.08</v>
      </c>
      <c r="Y25" s="6"/>
      <c r="Z25" s="6"/>
      <c r="AA25" s="6"/>
      <c r="AB25" s="6"/>
      <c r="AC25" s="7">
        <f t="shared" si="10"/>
        <v>4.0558846546587389E-2</v>
      </c>
    </row>
    <row r="26" spans="1:29" ht="30.75" customHeight="1">
      <c r="A26" s="9" t="s">
        <v>6</v>
      </c>
      <c r="B26" s="4">
        <f t="shared" si="2"/>
        <v>0</v>
      </c>
      <c r="C26" s="4">
        <f t="shared" si="2"/>
        <v>0</v>
      </c>
      <c r="D26" s="4">
        <f t="shared" si="2"/>
        <v>0</v>
      </c>
      <c r="E26" s="4">
        <f t="shared" si="3"/>
        <v>29</v>
      </c>
      <c r="F26" s="4">
        <f t="shared" si="3"/>
        <v>60</v>
      </c>
      <c r="G26" s="4">
        <f t="shared" si="3"/>
        <v>68</v>
      </c>
      <c r="H26" s="4">
        <f t="shared" si="3"/>
        <v>74</v>
      </c>
      <c r="I26" s="4">
        <f t="shared" si="3"/>
        <v>67</v>
      </c>
      <c r="J26" s="4"/>
      <c r="K26" s="4"/>
      <c r="L26" s="4"/>
      <c r="M26" s="4"/>
      <c r="N26" s="5">
        <f t="shared" si="1"/>
        <v>298</v>
      </c>
      <c r="O26" s="8"/>
      <c r="P26" s="9" t="s">
        <v>6</v>
      </c>
      <c r="Q26" s="6">
        <f t="shared" si="4"/>
        <v>0</v>
      </c>
      <c r="R26" s="6">
        <f t="shared" si="5"/>
        <v>0</v>
      </c>
      <c r="S26" s="6">
        <f t="shared" si="6"/>
        <v>0</v>
      </c>
      <c r="T26" s="6">
        <f t="shared" si="7"/>
        <v>1.460221550855992E-2</v>
      </c>
      <c r="U26" s="6">
        <f t="shared" si="8"/>
        <v>3.5820895522388062E-2</v>
      </c>
      <c r="V26" s="6">
        <f t="shared" si="9"/>
        <v>4.4619422572178477E-2</v>
      </c>
      <c r="W26" s="6">
        <v>0.04</v>
      </c>
      <c r="X26" s="6">
        <v>4.4900000000000002E-2</v>
      </c>
      <c r="Y26" s="6"/>
      <c r="Z26" s="6"/>
      <c r="AA26" s="6"/>
      <c r="AB26" s="6"/>
      <c r="AC26" s="7">
        <f t="shared" si="10"/>
        <v>2.2492816700390807E-2</v>
      </c>
    </row>
    <row r="27" spans="1:29" ht="19.5" customHeight="1">
      <c r="A27" s="9" t="s">
        <v>7</v>
      </c>
      <c r="B27" s="4">
        <f t="shared" si="2"/>
        <v>0</v>
      </c>
      <c r="C27" s="4">
        <f t="shared" si="2"/>
        <v>0</v>
      </c>
      <c r="D27" s="4">
        <f t="shared" si="2"/>
        <v>0</v>
      </c>
      <c r="E27" s="4">
        <f t="shared" si="3"/>
        <v>0</v>
      </c>
      <c r="F27" s="4">
        <f t="shared" si="3"/>
        <v>0</v>
      </c>
      <c r="G27" s="4">
        <f t="shared" si="3"/>
        <v>0</v>
      </c>
      <c r="H27" s="4">
        <f t="shared" si="3"/>
        <v>0</v>
      </c>
      <c r="I27" s="4">
        <f t="shared" si="3"/>
        <v>0</v>
      </c>
      <c r="J27" s="4"/>
      <c r="K27" s="4"/>
      <c r="L27" s="4"/>
      <c r="M27" s="4"/>
      <c r="N27" s="5">
        <f t="shared" si="1"/>
        <v>0</v>
      </c>
      <c r="O27" s="8"/>
      <c r="P27" s="9" t="s">
        <v>7</v>
      </c>
      <c r="Q27" s="6">
        <f t="shared" si="4"/>
        <v>0</v>
      </c>
      <c r="R27" s="6">
        <f t="shared" si="5"/>
        <v>0</v>
      </c>
      <c r="S27" s="6">
        <f t="shared" si="6"/>
        <v>0</v>
      </c>
      <c r="T27" s="6">
        <f t="shared" si="7"/>
        <v>0</v>
      </c>
      <c r="U27" s="6">
        <f t="shared" si="8"/>
        <v>0</v>
      </c>
      <c r="V27" s="6">
        <f t="shared" si="9"/>
        <v>0</v>
      </c>
      <c r="W27" s="6">
        <v>0</v>
      </c>
      <c r="X27" s="6">
        <v>0</v>
      </c>
      <c r="Y27" s="6"/>
      <c r="Z27" s="6"/>
      <c r="AA27" s="6"/>
      <c r="AB27" s="6"/>
      <c r="AC27" s="7">
        <f t="shared" si="10"/>
        <v>0</v>
      </c>
    </row>
    <row r="28" spans="1:29" ht="17.25" customHeight="1">
      <c r="A28" s="9" t="s">
        <v>8</v>
      </c>
      <c r="B28" s="4">
        <f t="shared" si="2"/>
        <v>0</v>
      </c>
      <c r="C28" s="4">
        <f t="shared" si="2"/>
        <v>9</v>
      </c>
      <c r="D28" s="4">
        <f t="shared" si="2"/>
        <v>0</v>
      </c>
      <c r="E28" s="4">
        <f t="shared" si="3"/>
        <v>6</v>
      </c>
      <c r="F28" s="4">
        <f t="shared" si="3"/>
        <v>0</v>
      </c>
      <c r="G28" s="4">
        <f t="shared" si="3"/>
        <v>0</v>
      </c>
      <c r="H28" s="4">
        <f t="shared" si="3"/>
        <v>0</v>
      </c>
      <c r="I28" s="4">
        <f t="shared" si="3"/>
        <v>9</v>
      </c>
      <c r="J28" s="4"/>
      <c r="K28" s="4"/>
      <c r="L28" s="4"/>
      <c r="M28" s="4"/>
      <c r="N28" s="5">
        <f t="shared" si="1"/>
        <v>24</v>
      </c>
      <c r="O28" s="8" t="s">
        <v>9</v>
      </c>
      <c r="P28" s="9" t="s">
        <v>8</v>
      </c>
      <c r="Q28" s="6">
        <f t="shared" si="4"/>
        <v>0</v>
      </c>
      <c r="R28" s="6">
        <f t="shared" si="5"/>
        <v>8.4427767354596627E-3</v>
      </c>
      <c r="S28" s="6">
        <f t="shared" si="6"/>
        <v>0</v>
      </c>
      <c r="T28" s="6">
        <f t="shared" si="7"/>
        <v>3.0211480362537764E-3</v>
      </c>
      <c r="U28" s="6">
        <f t="shared" si="8"/>
        <v>0</v>
      </c>
      <c r="V28" s="6">
        <f t="shared" si="9"/>
        <v>0</v>
      </c>
      <c r="W28" s="6">
        <v>0</v>
      </c>
      <c r="X28" s="6">
        <v>0</v>
      </c>
      <c r="Y28" s="6"/>
      <c r="Z28" s="6"/>
      <c r="AA28" s="6"/>
      <c r="AB28" s="6"/>
      <c r="AC28" s="7">
        <f t="shared" si="10"/>
        <v>1.43299059646418E-3</v>
      </c>
    </row>
    <row r="29" spans="1:29" ht="22.5" customHeight="1">
      <c r="A29" s="9" t="s">
        <v>10</v>
      </c>
      <c r="B29" s="4">
        <f t="shared" si="2"/>
        <v>0</v>
      </c>
      <c r="C29" s="4">
        <f t="shared" si="2"/>
        <v>15</v>
      </c>
      <c r="D29" s="4">
        <f t="shared" si="2"/>
        <v>2</v>
      </c>
      <c r="E29" s="4">
        <f t="shared" si="3"/>
        <v>3</v>
      </c>
      <c r="F29" s="4">
        <f t="shared" si="3"/>
        <v>6</v>
      </c>
      <c r="G29" s="4">
        <f t="shared" si="3"/>
        <v>2</v>
      </c>
      <c r="H29" s="4">
        <f t="shared" si="3"/>
        <v>0</v>
      </c>
      <c r="I29" s="4">
        <f t="shared" si="3"/>
        <v>7</v>
      </c>
      <c r="J29" s="4"/>
      <c r="K29" s="4"/>
      <c r="L29" s="4"/>
      <c r="M29" s="4"/>
      <c r="N29" s="5">
        <f t="shared" si="1"/>
        <v>35</v>
      </c>
      <c r="O29" s="8"/>
      <c r="P29" s="9" t="s">
        <v>10</v>
      </c>
      <c r="Q29" s="6">
        <f t="shared" si="4"/>
        <v>0</v>
      </c>
      <c r="R29" s="6">
        <f t="shared" si="5"/>
        <v>1.4071294559099437E-2</v>
      </c>
      <c r="S29" s="6">
        <f t="shared" si="6"/>
        <v>1.4336917562724014E-3</v>
      </c>
      <c r="T29" s="6">
        <f t="shared" si="7"/>
        <v>1.5105740181268882E-3</v>
      </c>
      <c r="U29" s="6">
        <f t="shared" si="8"/>
        <v>3.582089552238806E-3</v>
      </c>
      <c r="V29" s="6">
        <f t="shared" si="9"/>
        <v>1.3123359580052493E-3</v>
      </c>
      <c r="W29" s="6">
        <v>0</v>
      </c>
      <c r="X29" s="6">
        <v>0</v>
      </c>
      <c r="Y29" s="6"/>
      <c r="Z29" s="6"/>
      <c r="AA29" s="6"/>
      <c r="AB29" s="6"/>
      <c r="AC29" s="7">
        <f t="shared" si="10"/>
        <v>2.738748230467848E-3</v>
      </c>
    </row>
    <row r="30" spans="1:29" ht="23.25" customHeight="1">
      <c r="A30" s="3" t="s">
        <v>11</v>
      </c>
      <c r="B30" s="21">
        <f t="shared" ref="B30:G30" si="11">Q30*100</f>
        <v>100</v>
      </c>
      <c r="C30" s="21">
        <f t="shared" si="11"/>
        <v>99.155722326454026</v>
      </c>
      <c r="D30" s="21">
        <f t="shared" si="11"/>
        <v>100.07168458781362</v>
      </c>
      <c r="E30" s="21">
        <f t="shared" si="11"/>
        <v>98.237663645518637</v>
      </c>
      <c r="F30" s="21">
        <f t="shared" si="11"/>
        <v>96.417910447761201</v>
      </c>
      <c r="G30" s="21">
        <f t="shared" si="11"/>
        <v>95.538057742782158</v>
      </c>
      <c r="H30" s="21">
        <f t="shared" ref="H30:I30" si="12">W30*100</f>
        <v>96</v>
      </c>
      <c r="I30" s="21">
        <f t="shared" si="12"/>
        <v>96</v>
      </c>
      <c r="J30" s="10"/>
      <c r="K30" s="10"/>
      <c r="L30" s="10"/>
      <c r="M30" s="10"/>
      <c r="N30" s="11">
        <f>N24/(N23-N25-N27-N28-N29)*100</f>
        <v>97.196261682242991</v>
      </c>
      <c r="O30" s="12">
        <f>AVERAGE(B30:M30)</f>
        <v>97.677629843791209</v>
      </c>
      <c r="P30" s="3" t="s">
        <v>12</v>
      </c>
      <c r="Q30" s="22">
        <f t="shared" ref="Q30:AC30" si="13">SUM(Q24+Q25+Q29)</f>
        <v>1</v>
      </c>
      <c r="R30" s="22">
        <f t="shared" si="13"/>
        <v>0.99155722326454032</v>
      </c>
      <c r="S30" s="22">
        <f t="shared" si="13"/>
        <v>1.0007168458781361</v>
      </c>
      <c r="T30" s="22">
        <f t="shared" si="13"/>
        <v>0.98237663645518636</v>
      </c>
      <c r="U30" s="22">
        <f t="shared" si="13"/>
        <v>0.96417910447761201</v>
      </c>
      <c r="V30" s="22">
        <f t="shared" si="13"/>
        <v>0.95538057742782156</v>
      </c>
      <c r="W30" s="22">
        <f t="shared" si="13"/>
        <v>0.96</v>
      </c>
      <c r="X30" s="22">
        <f t="shared" si="13"/>
        <v>0.96</v>
      </c>
      <c r="Y30" s="6">
        <f t="shared" si="13"/>
        <v>0</v>
      </c>
      <c r="Z30" s="6">
        <f t="shared" si="13"/>
        <v>0</v>
      </c>
      <c r="AA30" s="6">
        <f t="shared" si="13"/>
        <v>0</v>
      </c>
      <c r="AB30" s="6">
        <f t="shared" si="13"/>
        <v>0</v>
      </c>
      <c r="AC30" s="13">
        <f t="shared" si="13"/>
        <v>0.97677629843791192</v>
      </c>
    </row>
    <row r="31" spans="1:29" ht="28.5" customHeight="1"/>
    <row r="32" spans="1:29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spans="1:29" ht="28.5" customHeight="1"/>
    <row r="50" spans="1:29" ht="28.5" customHeight="1"/>
    <row r="51" spans="1:29" ht="28.5" customHeight="1"/>
    <row r="52" spans="1:29" ht="28.5" customHeight="1"/>
    <row r="53" spans="1:29" ht="28.5" customHeight="1">
      <c r="G53" s="20">
        <v>2017</v>
      </c>
      <c r="H53" s="20"/>
      <c r="I53" s="20"/>
      <c r="J53" s="20"/>
      <c r="P53" s="18" t="s">
        <v>0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28.5" customHeight="1">
      <c r="B54" s="1" t="s">
        <v>1</v>
      </c>
      <c r="C54" s="1" t="s">
        <v>16</v>
      </c>
      <c r="D54" s="15" t="s">
        <v>18</v>
      </c>
      <c r="E54" s="15" t="s">
        <v>17</v>
      </c>
      <c r="F54" s="1" t="s">
        <v>21</v>
      </c>
      <c r="G54" s="1" t="s">
        <v>20</v>
      </c>
      <c r="H54" s="1" t="s">
        <v>18</v>
      </c>
      <c r="I54" s="1" t="s">
        <v>17</v>
      </c>
      <c r="J54" s="1" t="s">
        <v>19</v>
      </c>
      <c r="K54" s="1"/>
      <c r="L54" s="1"/>
      <c r="M54" s="1"/>
      <c r="N54" s="2" t="s">
        <v>2</v>
      </c>
      <c r="Q54" s="1" t="s">
        <v>13</v>
      </c>
      <c r="R54" s="1" t="s">
        <v>14</v>
      </c>
      <c r="S54" s="15" t="s">
        <v>18</v>
      </c>
      <c r="T54" s="15" t="s">
        <v>17</v>
      </c>
      <c r="U54" s="1" t="s">
        <v>21</v>
      </c>
      <c r="V54" s="1" t="s">
        <v>20</v>
      </c>
      <c r="W54" s="1" t="s">
        <v>18</v>
      </c>
      <c r="X54" s="1" t="s">
        <v>17</v>
      </c>
      <c r="Y54" s="1" t="s">
        <v>19</v>
      </c>
      <c r="Z54" s="1"/>
      <c r="AA54" s="1"/>
      <c r="AB54" s="1"/>
      <c r="AC54" s="2" t="s">
        <v>2</v>
      </c>
    </row>
    <row r="55" spans="1:29" ht="28.5" customHeight="1">
      <c r="A55" s="3" t="s">
        <v>3</v>
      </c>
      <c r="B55" s="4">
        <v>82</v>
      </c>
      <c r="C55" s="4">
        <v>121</v>
      </c>
      <c r="D55" s="4">
        <v>130</v>
      </c>
      <c r="E55" s="4">
        <v>202</v>
      </c>
      <c r="F55" s="4">
        <v>218</v>
      </c>
      <c r="G55" s="4">
        <v>130</v>
      </c>
      <c r="H55" s="4">
        <v>83</v>
      </c>
      <c r="I55" s="4">
        <v>145</v>
      </c>
      <c r="J55" s="4"/>
      <c r="K55" s="4"/>
      <c r="L55" s="4"/>
      <c r="M55" s="4"/>
      <c r="N55" s="5">
        <f t="shared" ref="N55:N61" si="14">SUM(B55:M55)</f>
        <v>1111</v>
      </c>
      <c r="P55" s="3" t="s">
        <v>3</v>
      </c>
      <c r="Q55" s="6">
        <f>B55/$B$55</f>
        <v>1</v>
      </c>
      <c r="R55" s="6">
        <f>C55/$C$55</f>
        <v>1</v>
      </c>
      <c r="S55" s="6">
        <f>D55/$D$55</f>
        <v>1</v>
      </c>
      <c r="T55" s="6">
        <f>E55/$E$55</f>
        <v>1</v>
      </c>
      <c r="U55" s="6">
        <f>F55/$F$55</f>
        <v>1</v>
      </c>
      <c r="V55" s="6">
        <f>G55/$G$55</f>
        <v>1</v>
      </c>
      <c r="W55" s="6">
        <v>1</v>
      </c>
      <c r="X55" s="6">
        <v>1</v>
      </c>
      <c r="Y55" s="6"/>
      <c r="Z55" s="6"/>
      <c r="AA55" s="6"/>
      <c r="AB55" s="6"/>
      <c r="AC55" s="7">
        <f>AVERAGE(Q55:AA55)</f>
        <v>1</v>
      </c>
    </row>
    <row r="56" spans="1:29" ht="28.5" customHeight="1">
      <c r="A56" s="3" t="s">
        <v>4</v>
      </c>
      <c r="B56" s="4">
        <v>79</v>
      </c>
      <c r="C56" s="4">
        <v>102</v>
      </c>
      <c r="D56" s="4">
        <v>129</v>
      </c>
      <c r="E56" s="4">
        <v>170</v>
      </c>
      <c r="F56" s="4">
        <v>187</v>
      </c>
      <c r="G56" s="4">
        <v>117</v>
      </c>
      <c r="H56" s="4">
        <v>83</v>
      </c>
      <c r="I56" s="4">
        <v>86</v>
      </c>
      <c r="J56" s="4"/>
      <c r="K56" s="4"/>
      <c r="L56" s="4"/>
      <c r="M56" s="4"/>
      <c r="N56" s="5">
        <f t="shared" si="14"/>
        <v>953</v>
      </c>
      <c r="O56" s="8"/>
      <c r="P56" s="3" t="s">
        <v>4</v>
      </c>
      <c r="Q56" s="6">
        <f t="shared" ref="Q56:Q61" si="15">B56/$B$55</f>
        <v>0.96341463414634143</v>
      </c>
      <c r="R56" s="6">
        <f t="shared" ref="R56:R61" si="16">C56/$C$55</f>
        <v>0.84297520661157022</v>
      </c>
      <c r="S56" s="6">
        <f t="shared" ref="S56:S61" si="17">D56/$D$55</f>
        <v>0.99230769230769234</v>
      </c>
      <c r="T56" s="6">
        <f t="shared" ref="T56:T61" si="18">E56/$E$55</f>
        <v>0.84158415841584155</v>
      </c>
      <c r="U56" s="6">
        <f t="shared" ref="U56:U61" si="19">F56/$F$55</f>
        <v>0.85779816513761464</v>
      </c>
      <c r="V56" s="6">
        <f t="shared" ref="V56:V61" si="20">G56/$G$55</f>
        <v>0.9</v>
      </c>
      <c r="W56" s="6">
        <v>1</v>
      </c>
      <c r="X56" s="6">
        <v>0.6</v>
      </c>
      <c r="Y56" s="6"/>
      <c r="Z56" s="6"/>
      <c r="AA56" s="6"/>
      <c r="AB56" s="6"/>
      <c r="AC56" s="7">
        <f t="shared" ref="AC56:AC61" si="21">AVERAGE(Q56:AA56)</f>
        <v>0.87475998207738248</v>
      </c>
    </row>
    <row r="57" spans="1:29" ht="28.5" customHeight="1">
      <c r="A57" s="9" t="s">
        <v>5</v>
      </c>
      <c r="B57" s="4">
        <v>3</v>
      </c>
      <c r="C57" s="4">
        <v>6</v>
      </c>
      <c r="D57" s="4"/>
      <c r="E57" s="4">
        <v>18</v>
      </c>
      <c r="F57" s="4">
        <v>11</v>
      </c>
      <c r="G57" s="4"/>
      <c r="H57" s="4"/>
      <c r="I57" s="4">
        <v>34</v>
      </c>
      <c r="J57" s="4"/>
      <c r="K57" s="4"/>
      <c r="L57" s="4"/>
      <c r="M57" s="4"/>
      <c r="N57" s="5">
        <f t="shared" si="14"/>
        <v>72</v>
      </c>
      <c r="O57" s="8"/>
      <c r="P57" s="9" t="s">
        <v>5</v>
      </c>
      <c r="Q57" s="6">
        <f t="shared" si="15"/>
        <v>3.6585365853658534E-2</v>
      </c>
      <c r="R57" s="6">
        <f t="shared" si="16"/>
        <v>4.9586776859504134E-2</v>
      </c>
      <c r="S57" s="6">
        <f t="shared" si="17"/>
        <v>0</v>
      </c>
      <c r="T57" s="6">
        <f t="shared" si="18"/>
        <v>8.9108910891089105E-2</v>
      </c>
      <c r="U57" s="6">
        <f t="shared" si="19"/>
        <v>5.0458715596330278E-2</v>
      </c>
      <c r="V57" s="6">
        <f t="shared" si="20"/>
        <v>0</v>
      </c>
      <c r="W57" s="6">
        <v>0</v>
      </c>
      <c r="X57" s="6">
        <v>0.24</v>
      </c>
      <c r="Y57" s="6"/>
      <c r="Z57" s="6"/>
      <c r="AA57" s="6"/>
      <c r="AB57" s="6"/>
      <c r="AC57" s="7">
        <f t="shared" si="21"/>
        <v>5.8217471150072753E-2</v>
      </c>
    </row>
    <row r="58" spans="1:29" ht="28.5" customHeight="1">
      <c r="A58" s="9" t="s">
        <v>6</v>
      </c>
      <c r="B58" s="4"/>
      <c r="C58" s="4"/>
      <c r="D58" s="4"/>
      <c r="E58" s="4">
        <v>8</v>
      </c>
      <c r="F58" s="4">
        <v>16</v>
      </c>
      <c r="G58" s="4">
        <v>13</v>
      </c>
      <c r="H58" s="4"/>
      <c r="I58" s="4">
        <v>23</v>
      </c>
      <c r="J58" s="4"/>
      <c r="K58" s="4"/>
      <c r="L58" s="4"/>
      <c r="M58" s="4"/>
      <c r="N58" s="5">
        <f t="shared" si="14"/>
        <v>60</v>
      </c>
      <c r="O58" s="8"/>
      <c r="P58" s="9" t="s">
        <v>6</v>
      </c>
      <c r="Q58" s="6">
        <f t="shared" si="15"/>
        <v>0</v>
      </c>
      <c r="R58" s="6">
        <f t="shared" si="16"/>
        <v>0</v>
      </c>
      <c r="S58" s="6">
        <f t="shared" si="17"/>
        <v>0</v>
      </c>
      <c r="T58" s="6">
        <f t="shared" si="18"/>
        <v>3.9603960396039604E-2</v>
      </c>
      <c r="U58" s="6">
        <f t="shared" si="19"/>
        <v>7.3394495412844041E-2</v>
      </c>
      <c r="V58" s="6">
        <f t="shared" si="20"/>
        <v>0.1</v>
      </c>
      <c r="W58" s="6">
        <v>0</v>
      </c>
      <c r="X58" s="6">
        <v>0.158</v>
      </c>
      <c r="Y58" s="6"/>
      <c r="Z58" s="6"/>
      <c r="AA58" s="6"/>
      <c r="AB58" s="6"/>
      <c r="AC58" s="7">
        <f t="shared" si="21"/>
        <v>4.6374806976110461E-2</v>
      </c>
    </row>
    <row r="59" spans="1:29" ht="28.5" customHeight="1">
      <c r="A59" s="9" t="s">
        <v>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>
        <f t="shared" si="14"/>
        <v>0</v>
      </c>
      <c r="O59" s="8"/>
      <c r="P59" s="9" t="s">
        <v>7</v>
      </c>
      <c r="Q59" s="6">
        <f t="shared" si="15"/>
        <v>0</v>
      </c>
      <c r="R59" s="6">
        <f t="shared" si="16"/>
        <v>0</v>
      </c>
      <c r="S59" s="6">
        <f t="shared" si="17"/>
        <v>0</v>
      </c>
      <c r="T59" s="6">
        <f t="shared" si="18"/>
        <v>0</v>
      </c>
      <c r="U59" s="6">
        <f t="shared" si="19"/>
        <v>0</v>
      </c>
      <c r="V59" s="6">
        <f t="shared" si="20"/>
        <v>0</v>
      </c>
      <c r="W59" s="6">
        <v>0</v>
      </c>
      <c r="X59" s="6">
        <v>0</v>
      </c>
      <c r="Y59" s="6"/>
      <c r="Z59" s="6"/>
      <c r="AA59" s="6"/>
      <c r="AB59" s="6"/>
      <c r="AC59" s="7">
        <f t="shared" si="21"/>
        <v>0</v>
      </c>
    </row>
    <row r="60" spans="1:29" ht="28.5" customHeight="1">
      <c r="A60" s="9" t="s">
        <v>8</v>
      </c>
      <c r="B60" s="4"/>
      <c r="C60" s="4">
        <v>3</v>
      </c>
      <c r="D60" s="4"/>
      <c r="E60" s="4">
        <v>6</v>
      </c>
      <c r="F60" s="4"/>
      <c r="G60" s="4"/>
      <c r="H60" s="4"/>
      <c r="I60" s="4">
        <v>2</v>
      </c>
      <c r="J60" s="4"/>
      <c r="K60" s="4"/>
      <c r="L60" s="4"/>
      <c r="M60" s="4"/>
      <c r="N60" s="5">
        <f t="shared" si="14"/>
        <v>11</v>
      </c>
      <c r="O60" s="8" t="s">
        <v>9</v>
      </c>
      <c r="P60" s="9" t="s">
        <v>8</v>
      </c>
      <c r="Q60" s="6">
        <f t="shared" si="15"/>
        <v>0</v>
      </c>
      <c r="R60" s="6">
        <f t="shared" si="16"/>
        <v>2.4793388429752067E-2</v>
      </c>
      <c r="S60" s="6">
        <f t="shared" si="17"/>
        <v>0</v>
      </c>
      <c r="T60" s="6">
        <f t="shared" si="18"/>
        <v>2.9702970297029702E-2</v>
      </c>
      <c r="U60" s="6">
        <f t="shared" si="19"/>
        <v>0</v>
      </c>
      <c r="V60" s="6">
        <f t="shared" si="20"/>
        <v>0</v>
      </c>
      <c r="W60" s="6">
        <v>0</v>
      </c>
      <c r="X60" s="6">
        <v>0</v>
      </c>
      <c r="Y60" s="6"/>
      <c r="Z60" s="6"/>
      <c r="AA60" s="6"/>
      <c r="AB60" s="6"/>
      <c r="AC60" s="7">
        <f t="shared" si="21"/>
        <v>6.8120448408477211E-3</v>
      </c>
    </row>
    <row r="61" spans="1:29" ht="28.5" customHeight="1">
      <c r="A61" s="9" t="s">
        <v>10</v>
      </c>
      <c r="B61" s="4"/>
      <c r="C61" s="4">
        <v>10</v>
      </c>
      <c r="D61" s="4">
        <v>1</v>
      </c>
      <c r="E61" s="4"/>
      <c r="F61" s="4">
        <v>4</v>
      </c>
      <c r="G61" s="4"/>
      <c r="H61" s="4"/>
      <c r="I61" s="4"/>
      <c r="J61" s="4"/>
      <c r="K61" s="4"/>
      <c r="L61" s="4"/>
      <c r="M61" s="4"/>
      <c r="N61" s="5">
        <f t="shared" si="14"/>
        <v>15</v>
      </c>
      <c r="O61" s="8"/>
      <c r="P61" s="9" t="s">
        <v>10</v>
      </c>
      <c r="Q61" s="6">
        <f t="shared" si="15"/>
        <v>0</v>
      </c>
      <c r="R61" s="6">
        <f t="shared" si="16"/>
        <v>8.2644628099173556E-2</v>
      </c>
      <c r="S61" s="6">
        <f t="shared" si="17"/>
        <v>7.6923076923076927E-3</v>
      </c>
      <c r="T61" s="6">
        <f t="shared" si="18"/>
        <v>0</v>
      </c>
      <c r="U61" s="6">
        <f t="shared" si="19"/>
        <v>1.834862385321101E-2</v>
      </c>
      <c r="V61" s="6">
        <f t="shared" si="20"/>
        <v>0</v>
      </c>
      <c r="W61" s="6">
        <v>0</v>
      </c>
      <c r="X61" s="6">
        <v>0</v>
      </c>
      <c r="Y61" s="6"/>
      <c r="Z61" s="6"/>
      <c r="AA61" s="6"/>
      <c r="AB61" s="6"/>
      <c r="AC61" s="7">
        <f t="shared" si="21"/>
        <v>1.3585694955586532E-2</v>
      </c>
    </row>
    <row r="62" spans="1:29" ht="28.5" customHeight="1">
      <c r="A62" s="3" t="s">
        <v>11</v>
      </c>
      <c r="B62" s="10">
        <f t="shared" ref="B62:I62" si="22">Q62*100</f>
        <v>100</v>
      </c>
      <c r="C62" s="10">
        <f t="shared" si="22"/>
        <v>97.520661157024776</v>
      </c>
      <c r="D62" s="10">
        <f t="shared" si="22"/>
        <v>100</v>
      </c>
      <c r="E62" s="10">
        <f t="shared" si="22"/>
        <v>93.06930693069306</v>
      </c>
      <c r="F62" s="10">
        <f t="shared" si="22"/>
        <v>92.660550458715591</v>
      </c>
      <c r="G62" s="10">
        <f t="shared" si="22"/>
        <v>90</v>
      </c>
      <c r="H62" s="10">
        <f t="shared" si="22"/>
        <v>100</v>
      </c>
      <c r="I62" s="10">
        <f t="shared" si="22"/>
        <v>84</v>
      </c>
      <c r="J62" s="14"/>
      <c r="K62" s="10"/>
      <c r="L62" s="10"/>
      <c r="M62" s="10"/>
      <c r="N62" s="11">
        <f>N56/(N55-N57-N59-N60-N61)*100</f>
        <v>94.07699901283317</v>
      </c>
      <c r="O62" s="12">
        <f>AVERAGE(B62:M62)</f>
        <v>94.656314818304182</v>
      </c>
      <c r="P62" s="3" t="s">
        <v>12</v>
      </c>
      <c r="Q62" s="6">
        <f t="shared" ref="Q62:X62" si="23">SUM(Q56+Q57+Q61)</f>
        <v>1</v>
      </c>
      <c r="R62" s="6">
        <f t="shared" si="23"/>
        <v>0.97520661157024779</v>
      </c>
      <c r="S62" s="6">
        <f t="shared" si="23"/>
        <v>1</v>
      </c>
      <c r="T62" s="6">
        <f t="shared" si="23"/>
        <v>0.93069306930693063</v>
      </c>
      <c r="U62" s="6">
        <f t="shared" si="23"/>
        <v>0.92660550458715596</v>
      </c>
      <c r="V62" s="6">
        <f t="shared" si="23"/>
        <v>0.9</v>
      </c>
      <c r="W62" s="6">
        <f t="shared" si="23"/>
        <v>1</v>
      </c>
      <c r="X62" s="6">
        <f t="shared" si="23"/>
        <v>0.84</v>
      </c>
      <c r="Y62" s="6"/>
      <c r="Z62" s="6"/>
      <c r="AA62" s="6"/>
      <c r="AB62" s="6"/>
      <c r="AC62" s="13">
        <f>SUM(AC56+AC57+AC61)</f>
        <v>0.94656314818304177</v>
      </c>
    </row>
    <row r="63" spans="1:29" ht="28.5" customHeight="1"/>
    <row r="64" spans="1:29" ht="28.5" customHeight="1"/>
    <row r="65" ht="28.5" customHeight="1"/>
    <row r="66" ht="28.5" customHeight="1"/>
    <row r="67" ht="28.5" customHeight="1"/>
    <row r="84" spans="1:29" ht="36">
      <c r="G84" s="20">
        <v>2017</v>
      </c>
      <c r="H84" s="20"/>
      <c r="I84" s="20"/>
      <c r="J84" s="20"/>
      <c r="P84" s="18" t="s">
        <v>0</v>
      </c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ht="15.75">
      <c r="B85" s="1" t="s">
        <v>1</v>
      </c>
      <c r="C85" s="1" t="s">
        <v>16</v>
      </c>
      <c r="D85" s="15" t="s">
        <v>18</v>
      </c>
      <c r="E85" s="15" t="s">
        <v>17</v>
      </c>
      <c r="F85" s="1" t="s">
        <v>21</v>
      </c>
      <c r="G85" s="1" t="s">
        <v>20</v>
      </c>
      <c r="H85" s="1" t="s">
        <v>18</v>
      </c>
      <c r="I85" s="1" t="s">
        <v>17</v>
      </c>
      <c r="J85" s="1" t="s">
        <v>19</v>
      </c>
      <c r="K85" s="1"/>
      <c r="L85" s="1"/>
      <c r="M85" s="1"/>
      <c r="N85" s="2" t="s">
        <v>2</v>
      </c>
      <c r="Q85" s="1" t="s">
        <v>13</v>
      </c>
      <c r="R85" s="1" t="s">
        <v>14</v>
      </c>
      <c r="S85" s="15" t="s">
        <v>18</v>
      </c>
      <c r="T85" s="15" t="s">
        <v>17</v>
      </c>
      <c r="U85" s="1" t="s">
        <v>21</v>
      </c>
      <c r="V85" s="1" t="s">
        <v>20</v>
      </c>
      <c r="W85" s="1" t="s">
        <v>18</v>
      </c>
      <c r="X85" s="1" t="s">
        <v>17</v>
      </c>
      <c r="Y85" s="1" t="s">
        <v>19</v>
      </c>
      <c r="Z85" s="1"/>
      <c r="AA85" s="1"/>
      <c r="AB85" s="1"/>
      <c r="AC85" s="2" t="s">
        <v>2</v>
      </c>
    </row>
    <row r="86" spans="1:29" ht="15.75">
      <c r="A86" s="3" t="s">
        <v>3</v>
      </c>
      <c r="B86" s="4">
        <v>269</v>
      </c>
      <c r="C86" s="4">
        <v>388</v>
      </c>
      <c r="D86" s="4">
        <v>591</v>
      </c>
      <c r="E86" s="4">
        <v>901</v>
      </c>
      <c r="F86" s="4">
        <v>946</v>
      </c>
      <c r="G86" s="4">
        <v>809</v>
      </c>
      <c r="H86" s="4">
        <v>681</v>
      </c>
      <c r="I86" s="4">
        <v>686</v>
      </c>
      <c r="J86" s="4"/>
      <c r="K86" s="4"/>
      <c r="L86" s="4"/>
      <c r="M86" s="4"/>
      <c r="N86" s="5">
        <f t="shared" ref="N86:N92" si="24">SUM(B86:M86)</f>
        <v>5271</v>
      </c>
      <c r="P86" s="3" t="s">
        <v>3</v>
      </c>
      <c r="Q86" s="6">
        <f>B86/$B$87</f>
        <v>1.0037313432835822</v>
      </c>
      <c r="R86" s="6">
        <f>C86/$C$86</f>
        <v>1</v>
      </c>
      <c r="S86" s="6">
        <f>D86/$D$86</f>
        <v>1</v>
      </c>
      <c r="T86" s="6">
        <f>E86/$E$86</f>
        <v>1</v>
      </c>
      <c r="U86" s="6">
        <f>F86/$F$86</f>
        <v>1</v>
      </c>
      <c r="V86" s="6">
        <f>G86/$G$86</f>
        <v>1</v>
      </c>
      <c r="W86" s="6">
        <v>1</v>
      </c>
      <c r="X86" s="6">
        <v>1</v>
      </c>
      <c r="Y86" s="6"/>
      <c r="Z86" s="6"/>
      <c r="AA86" s="6"/>
      <c r="AB86" s="6"/>
      <c r="AC86" s="7">
        <f>AVERAGE(Q86:AB86)</f>
        <v>1.0004664179104479</v>
      </c>
    </row>
    <row r="87" spans="1:29" ht="19.5" customHeight="1">
      <c r="A87" s="3" t="s">
        <v>4</v>
      </c>
      <c r="B87" s="4">
        <v>268</v>
      </c>
      <c r="C87" s="4">
        <v>385</v>
      </c>
      <c r="D87" s="4">
        <v>585</v>
      </c>
      <c r="E87" s="4">
        <v>874</v>
      </c>
      <c r="F87" s="4">
        <v>906</v>
      </c>
      <c r="G87" s="4">
        <v>794</v>
      </c>
      <c r="H87" s="4">
        <v>668</v>
      </c>
      <c r="I87" s="4">
        <v>648</v>
      </c>
      <c r="J87" s="4"/>
      <c r="K87" s="4"/>
      <c r="L87" s="4"/>
      <c r="M87" s="4"/>
      <c r="N87" s="5">
        <f t="shared" si="24"/>
        <v>5128</v>
      </c>
      <c r="O87" s="8"/>
      <c r="P87" s="3" t="s">
        <v>4</v>
      </c>
      <c r="Q87" s="6">
        <f t="shared" ref="Q87:Q92" si="25">B87/$B$87</f>
        <v>1</v>
      </c>
      <c r="R87" s="6">
        <f t="shared" ref="R87:R92" si="26">C87/$C$86</f>
        <v>0.99226804123711343</v>
      </c>
      <c r="S87" s="6">
        <f t="shared" ref="S87:S92" si="27">D87/$D$86</f>
        <v>0.98984771573604058</v>
      </c>
      <c r="T87" s="6">
        <f t="shared" ref="T87:T92" si="28">E87/$E$86</f>
        <v>0.97003329633740287</v>
      </c>
      <c r="U87" s="6">
        <f t="shared" ref="U87:U92" si="29">F87/$F$86</f>
        <v>0.95771670190274838</v>
      </c>
      <c r="V87" s="6">
        <f t="shared" ref="V87:V92" si="30">G87/$G$86</f>
        <v>0.98145859085290477</v>
      </c>
      <c r="W87" s="6">
        <v>0.98</v>
      </c>
      <c r="X87" s="6">
        <v>0.95330000000000004</v>
      </c>
      <c r="Y87" s="6"/>
      <c r="Z87" s="6"/>
      <c r="AA87" s="6"/>
      <c r="AB87" s="6"/>
      <c r="AC87" s="7">
        <f t="shared" ref="AC87:AC92" si="31">AVERAGE(Q87:AB87)</f>
        <v>0.9780780432582763</v>
      </c>
    </row>
    <row r="88" spans="1:29" ht="28.5" customHeight="1">
      <c r="A88" s="9" t="s">
        <v>5</v>
      </c>
      <c r="B88" s="4">
        <v>1</v>
      </c>
      <c r="C88" s="4">
        <v>3</v>
      </c>
      <c r="D88" s="4">
        <v>6</v>
      </c>
      <c r="E88" s="4">
        <v>23</v>
      </c>
      <c r="F88" s="4">
        <v>10</v>
      </c>
      <c r="G88" s="4">
        <v>9</v>
      </c>
      <c r="H88" s="4"/>
      <c r="I88" s="4">
        <v>25</v>
      </c>
      <c r="J88" s="4"/>
      <c r="K88" s="4"/>
      <c r="L88" s="4"/>
      <c r="M88" s="4"/>
      <c r="N88" s="5">
        <f t="shared" si="24"/>
        <v>77</v>
      </c>
      <c r="O88" s="8"/>
      <c r="P88" s="9" t="s">
        <v>5</v>
      </c>
      <c r="Q88" s="6">
        <f t="shared" si="25"/>
        <v>3.7313432835820895E-3</v>
      </c>
      <c r="R88" s="6">
        <f t="shared" si="26"/>
        <v>7.7319587628865982E-3</v>
      </c>
      <c r="S88" s="6">
        <f t="shared" si="27"/>
        <v>1.015228426395939E-2</v>
      </c>
      <c r="T88" s="6">
        <f t="shared" si="28"/>
        <v>2.5527192008879023E-2</v>
      </c>
      <c r="U88" s="6">
        <f t="shared" si="29"/>
        <v>1.0570824524312896E-2</v>
      </c>
      <c r="V88" s="6">
        <f t="shared" si="30"/>
        <v>1.1124845488257108E-2</v>
      </c>
      <c r="W88" s="6">
        <v>0</v>
      </c>
      <c r="X88" s="6">
        <v>3.5999999999999997E-2</v>
      </c>
      <c r="Y88" s="6"/>
      <c r="Z88" s="6"/>
      <c r="AA88" s="6"/>
      <c r="AB88" s="6"/>
      <c r="AC88" s="7">
        <f t="shared" si="31"/>
        <v>1.3104806041484639E-2</v>
      </c>
    </row>
    <row r="89" spans="1:29" ht="27" customHeight="1">
      <c r="A89" s="9" t="s">
        <v>6</v>
      </c>
      <c r="B89" s="4"/>
      <c r="C89" s="4"/>
      <c r="D89" s="4"/>
      <c r="E89" s="4">
        <v>3</v>
      </c>
      <c r="F89" s="4">
        <v>30</v>
      </c>
      <c r="G89" s="4">
        <v>5</v>
      </c>
      <c r="H89" s="4">
        <v>13</v>
      </c>
      <c r="I89" s="4">
        <v>7</v>
      </c>
      <c r="J89" s="4"/>
      <c r="K89" s="4"/>
      <c r="L89" s="4"/>
      <c r="M89" s="4"/>
      <c r="N89" s="5">
        <f t="shared" si="24"/>
        <v>58</v>
      </c>
      <c r="O89" s="8"/>
      <c r="P89" s="9" t="s">
        <v>6</v>
      </c>
      <c r="Q89" s="6">
        <f t="shared" si="25"/>
        <v>0</v>
      </c>
      <c r="R89" s="6">
        <f t="shared" si="26"/>
        <v>0</v>
      </c>
      <c r="S89" s="6">
        <f t="shared" si="27"/>
        <v>0</v>
      </c>
      <c r="T89" s="6">
        <f t="shared" si="28"/>
        <v>3.3296337402885681E-3</v>
      </c>
      <c r="U89" s="6">
        <f t="shared" si="29"/>
        <v>3.1712473572938688E-2</v>
      </c>
      <c r="V89" s="6">
        <f t="shared" si="30"/>
        <v>6.180469715698393E-3</v>
      </c>
      <c r="W89" s="6">
        <v>0.02</v>
      </c>
      <c r="X89" s="6">
        <v>0.01</v>
      </c>
      <c r="Y89" s="6"/>
      <c r="Z89" s="6"/>
      <c r="AA89" s="6"/>
      <c r="AB89" s="6"/>
      <c r="AC89" s="7">
        <f t="shared" si="31"/>
        <v>8.9028221286157044E-3</v>
      </c>
    </row>
    <row r="90" spans="1:29" ht="15.75">
      <c r="A90" s="9" t="s">
        <v>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>
        <f t="shared" si="24"/>
        <v>0</v>
      </c>
      <c r="O90" s="8"/>
      <c r="P90" s="9" t="s">
        <v>7</v>
      </c>
      <c r="Q90" s="6">
        <f t="shared" si="25"/>
        <v>0</v>
      </c>
      <c r="R90" s="6">
        <f t="shared" si="26"/>
        <v>0</v>
      </c>
      <c r="S90" s="6">
        <f t="shared" si="27"/>
        <v>0</v>
      </c>
      <c r="T90" s="6">
        <f t="shared" si="28"/>
        <v>0</v>
      </c>
      <c r="U90" s="6">
        <f t="shared" si="29"/>
        <v>0</v>
      </c>
      <c r="V90" s="6">
        <f t="shared" si="30"/>
        <v>0</v>
      </c>
      <c r="W90" s="6">
        <v>0</v>
      </c>
      <c r="X90" s="6">
        <v>0</v>
      </c>
      <c r="Y90" s="6"/>
      <c r="Z90" s="6"/>
      <c r="AA90" s="6"/>
      <c r="AB90" s="6"/>
      <c r="AC90" s="7">
        <f t="shared" si="31"/>
        <v>0</v>
      </c>
    </row>
    <row r="91" spans="1:29" ht="15.75">
      <c r="A91" s="9" t="s">
        <v>8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>
        <f t="shared" si="24"/>
        <v>0</v>
      </c>
      <c r="O91" s="8" t="s">
        <v>9</v>
      </c>
      <c r="P91" s="9" t="s">
        <v>8</v>
      </c>
      <c r="Q91" s="6">
        <f t="shared" si="25"/>
        <v>0</v>
      </c>
      <c r="R91" s="6">
        <f t="shared" si="26"/>
        <v>0</v>
      </c>
      <c r="S91" s="6">
        <f t="shared" si="27"/>
        <v>0</v>
      </c>
      <c r="T91" s="6">
        <f t="shared" si="28"/>
        <v>0</v>
      </c>
      <c r="U91" s="6">
        <f t="shared" si="29"/>
        <v>0</v>
      </c>
      <c r="V91" s="6">
        <f t="shared" si="30"/>
        <v>0</v>
      </c>
      <c r="W91" s="6">
        <v>0</v>
      </c>
      <c r="X91" s="6">
        <v>0</v>
      </c>
      <c r="Y91" s="6"/>
      <c r="Z91" s="6"/>
      <c r="AA91" s="6"/>
      <c r="AB91" s="6"/>
      <c r="AC91" s="7">
        <f t="shared" si="31"/>
        <v>0</v>
      </c>
    </row>
    <row r="92" spans="1:29" ht="15.75">
      <c r="A92" s="9" t="s">
        <v>10</v>
      </c>
      <c r="B92" s="4"/>
      <c r="C92" s="4"/>
      <c r="D92" s="4"/>
      <c r="E92" s="4">
        <v>1</v>
      </c>
      <c r="F92" s="4"/>
      <c r="G92" s="4">
        <v>1</v>
      </c>
      <c r="H92" s="4"/>
      <c r="I92" s="4">
        <v>6</v>
      </c>
      <c r="J92" s="4"/>
      <c r="K92" s="4"/>
      <c r="L92" s="4"/>
      <c r="M92" s="4"/>
      <c r="N92" s="5">
        <f t="shared" si="24"/>
        <v>8</v>
      </c>
      <c r="O92" s="8"/>
      <c r="P92" s="9" t="s">
        <v>10</v>
      </c>
      <c r="Q92" s="6">
        <f t="shared" si="25"/>
        <v>0</v>
      </c>
      <c r="R92" s="6">
        <f t="shared" si="26"/>
        <v>0</v>
      </c>
      <c r="S92" s="6">
        <f t="shared" si="27"/>
        <v>0</v>
      </c>
      <c r="T92" s="6">
        <f t="shared" si="28"/>
        <v>1.1098779134295228E-3</v>
      </c>
      <c r="U92" s="6">
        <f t="shared" si="29"/>
        <v>0</v>
      </c>
      <c r="V92" s="6">
        <f t="shared" si="30"/>
        <v>1.2360939431396785E-3</v>
      </c>
      <c r="W92" s="6">
        <v>0</v>
      </c>
      <c r="X92" s="6">
        <v>0</v>
      </c>
      <c r="Y92" s="6"/>
      <c r="Z92" s="6"/>
      <c r="AA92" s="6"/>
      <c r="AB92" s="6"/>
      <c r="AC92" s="7">
        <f t="shared" si="31"/>
        <v>2.9324648207115019E-4</v>
      </c>
    </row>
    <row r="93" spans="1:29" ht="21">
      <c r="A93" s="3" t="s">
        <v>11</v>
      </c>
      <c r="B93" s="10">
        <f t="shared" ref="B93:I93" si="32">Q93*100</f>
        <v>100.37313432835822</v>
      </c>
      <c r="C93" s="10">
        <f t="shared" si="32"/>
        <v>100</v>
      </c>
      <c r="D93" s="10">
        <f t="shared" si="32"/>
        <v>100</v>
      </c>
      <c r="E93" s="10">
        <f t="shared" si="32"/>
        <v>99.667036625971136</v>
      </c>
      <c r="F93" s="10">
        <f t="shared" si="32"/>
        <v>96.828752642706135</v>
      </c>
      <c r="G93" s="10">
        <f t="shared" si="32"/>
        <v>99.381953028430161</v>
      </c>
      <c r="H93" s="10">
        <f t="shared" si="32"/>
        <v>98</v>
      </c>
      <c r="I93" s="10">
        <f t="shared" si="32"/>
        <v>98.93</v>
      </c>
      <c r="J93" s="10"/>
      <c r="K93" s="10"/>
      <c r="L93" s="10"/>
      <c r="M93" s="10"/>
      <c r="N93" s="11">
        <f>N87/(N86-N88-N90-N91-N92)*100</f>
        <v>98.881604319321241</v>
      </c>
      <c r="O93" s="12">
        <f>AVERAGE(B93:M93)</f>
        <v>99.147609578183221</v>
      </c>
      <c r="P93" s="3" t="s">
        <v>12</v>
      </c>
      <c r="Q93" s="6">
        <f t="shared" ref="Q93:X93" si="33">SUM(Q87+Q88+Q92)</f>
        <v>1.0037313432835822</v>
      </c>
      <c r="R93" s="6">
        <f t="shared" si="33"/>
        <v>1</v>
      </c>
      <c r="S93" s="6">
        <f t="shared" si="33"/>
        <v>1</v>
      </c>
      <c r="T93" s="6">
        <f t="shared" si="33"/>
        <v>0.99667036625971139</v>
      </c>
      <c r="U93" s="6">
        <f t="shared" si="33"/>
        <v>0.96828752642706128</v>
      </c>
      <c r="V93" s="6">
        <f t="shared" si="33"/>
        <v>0.99381953028430159</v>
      </c>
      <c r="W93" s="6">
        <f t="shared" si="33"/>
        <v>0.98</v>
      </c>
      <c r="X93" s="6">
        <f t="shared" si="33"/>
        <v>0.98930000000000007</v>
      </c>
      <c r="Y93" s="6"/>
      <c r="Z93" s="6"/>
      <c r="AA93" s="6"/>
      <c r="AB93" s="6"/>
      <c r="AC93" s="13">
        <f>SUM(AC87+AC88+AC92)</f>
        <v>0.99147609578183216</v>
      </c>
    </row>
    <row r="116" spans="1:29" ht="36">
      <c r="G116" s="20">
        <v>2017</v>
      </c>
      <c r="H116" s="20"/>
      <c r="I116" s="20"/>
      <c r="J116" s="20"/>
      <c r="P116" s="18" t="s">
        <v>0</v>
      </c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ht="15.75">
      <c r="B117" s="1" t="s">
        <v>1</v>
      </c>
      <c r="C117" s="1" t="s">
        <v>16</v>
      </c>
      <c r="D117" s="15" t="s">
        <v>18</v>
      </c>
      <c r="E117" s="15" t="s">
        <v>17</v>
      </c>
      <c r="F117" s="1" t="s">
        <v>21</v>
      </c>
      <c r="G117" s="1" t="s">
        <v>20</v>
      </c>
      <c r="H117" s="1" t="s">
        <v>18</v>
      </c>
      <c r="I117" s="1" t="s">
        <v>17</v>
      </c>
      <c r="J117" s="1" t="s">
        <v>19</v>
      </c>
      <c r="K117" s="1"/>
      <c r="L117" s="1"/>
      <c r="M117" s="1"/>
      <c r="N117" s="2" t="s">
        <v>2</v>
      </c>
      <c r="Q117" s="1" t="s">
        <v>13</v>
      </c>
      <c r="R117" s="1" t="s">
        <v>14</v>
      </c>
      <c r="S117" s="15" t="s">
        <v>18</v>
      </c>
      <c r="T117" s="15" t="s">
        <v>17</v>
      </c>
      <c r="U117" s="1" t="s">
        <v>21</v>
      </c>
      <c r="V117" s="1" t="s">
        <v>20</v>
      </c>
      <c r="W117" s="1" t="s">
        <v>18</v>
      </c>
      <c r="X117" s="1" t="s">
        <v>17</v>
      </c>
      <c r="Y117" s="1" t="s">
        <v>19</v>
      </c>
      <c r="Z117" s="1"/>
      <c r="AA117" s="1"/>
      <c r="AB117" s="1"/>
      <c r="AC117" s="2" t="s">
        <v>2</v>
      </c>
    </row>
    <row r="118" spans="1:29" ht="15.75">
      <c r="A118" s="3" t="s">
        <v>3</v>
      </c>
      <c r="B118" s="4">
        <v>27</v>
      </c>
      <c r="C118" s="4">
        <v>511</v>
      </c>
      <c r="D118" s="4">
        <v>635</v>
      </c>
      <c r="E118" s="4">
        <v>791</v>
      </c>
      <c r="F118" s="4">
        <v>477</v>
      </c>
      <c r="G118" s="4">
        <v>562</v>
      </c>
      <c r="H118" s="4">
        <v>760</v>
      </c>
      <c r="I118" s="4">
        <v>621</v>
      </c>
      <c r="J118" s="4"/>
      <c r="K118" s="4"/>
      <c r="L118" s="4"/>
      <c r="M118" s="4"/>
      <c r="N118" s="5">
        <f t="shared" ref="N118:N124" si="34">SUM(B118:M118)</f>
        <v>4384</v>
      </c>
      <c r="P118" s="3" t="s">
        <v>3</v>
      </c>
      <c r="Q118" s="6">
        <f>B118/$B$118</f>
        <v>1</v>
      </c>
      <c r="R118" s="6">
        <f>C118/$C$118</f>
        <v>1</v>
      </c>
      <c r="S118" s="6">
        <f>D118/$D$118</f>
        <v>1</v>
      </c>
      <c r="T118" s="6">
        <f>E118/$E$118</f>
        <v>1</v>
      </c>
      <c r="U118" s="6">
        <f>F118/$F$118</f>
        <v>1</v>
      </c>
      <c r="V118" s="6">
        <f>G118/$G$118</f>
        <v>1</v>
      </c>
      <c r="W118" s="6">
        <v>1</v>
      </c>
      <c r="X118" s="6">
        <v>1</v>
      </c>
      <c r="Y118" s="6"/>
      <c r="Z118" s="6"/>
      <c r="AA118" s="6"/>
      <c r="AB118" s="6"/>
      <c r="AC118" s="7">
        <f>AVERAGE(Q118:AA118)</f>
        <v>1</v>
      </c>
    </row>
    <row r="119" spans="1:29" ht="15.75">
      <c r="A119" s="3" t="s">
        <v>4</v>
      </c>
      <c r="B119" s="4">
        <v>26</v>
      </c>
      <c r="C119" s="4">
        <v>467</v>
      </c>
      <c r="D119" s="4">
        <v>605</v>
      </c>
      <c r="E119" s="4">
        <v>727</v>
      </c>
      <c r="F119" s="4">
        <v>454</v>
      </c>
      <c r="G119" s="4">
        <v>502</v>
      </c>
      <c r="H119" s="4">
        <v>703</v>
      </c>
      <c r="I119" s="4">
        <v>544</v>
      </c>
      <c r="J119" s="4"/>
      <c r="K119" s="4"/>
      <c r="L119" s="4"/>
      <c r="M119" s="4"/>
      <c r="N119" s="5">
        <f t="shared" si="34"/>
        <v>4028</v>
      </c>
      <c r="O119" s="8"/>
      <c r="P119" s="3" t="s">
        <v>4</v>
      </c>
      <c r="Q119" s="6">
        <f t="shared" ref="Q119:Q124" si="35">B119/$B$118</f>
        <v>0.96296296296296291</v>
      </c>
      <c r="R119" s="6">
        <f t="shared" ref="R119:R124" si="36">C119/$C$118</f>
        <v>0.91389432485322897</v>
      </c>
      <c r="S119" s="6">
        <f t="shared" ref="S119:S124" si="37">D119/$D$118</f>
        <v>0.952755905511811</v>
      </c>
      <c r="T119" s="6">
        <f t="shared" ref="T119:T124" si="38">E119/$E$118</f>
        <v>0.91908975979772445</v>
      </c>
      <c r="U119" s="6">
        <f t="shared" ref="U119:U124" si="39">F119/$F$118</f>
        <v>0.95178197064989523</v>
      </c>
      <c r="V119" s="6">
        <f t="shared" ref="V119:V124" si="40">G119/$G$118</f>
        <v>0.89323843416370108</v>
      </c>
      <c r="W119" s="6">
        <v>0.93</v>
      </c>
      <c r="X119" s="6">
        <v>0.877</v>
      </c>
      <c r="Y119" s="6"/>
      <c r="Z119" s="6"/>
      <c r="AA119" s="6"/>
      <c r="AB119" s="6"/>
      <c r="AC119" s="7">
        <f t="shared" ref="AC119:AC124" si="41">AVERAGE(Q119:AA119)</f>
        <v>0.92509041974241535</v>
      </c>
    </row>
    <row r="120" spans="1:29" ht="26.25" customHeight="1">
      <c r="A120" s="9" t="s">
        <v>5</v>
      </c>
      <c r="B120" s="4">
        <v>1</v>
      </c>
      <c r="C120" s="4">
        <v>39</v>
      </c>
      <c r="D120" s="4">
        <v>30</v>
      </c>
      <c r="E120" s="4">
        <v>45</v>
      </c>
      <c r="F120" s="4">
        <v>8</v>
      </c>
      <c r="G120" s="4">
        <v>11</v>
      </c>
      <c r="H120" s="4"/>
      <c r="I120" s="4">
        <v>44</v>
      </c>
      <c r="J120" s="4"/>
      <c r="K120" s="4"/>
      <c r="L120" s="4"/>
      <c r="M120" s="4"/>
      <c r="N120" s="5">
        <f t="shared" si="34"/>
        <v>178</v>
      </c>
      <c r="O120" s="8"/>
      <c r="P120" s="9" t="s">
        <v>5</v>
      </c>
      <c r="Q120" s="6">
        <f t="shared" si="35"/>
        <v>3.7037037037037035E-2</v>
      </c>
      <c r="R120" s="6">
        <f t="shared" si="36"/>
        <v>7.6320939334637961E-2</v>
      </c>
      <c r="S120" s="6">
        <f t="shared" si="37"/>
        <v>4.7244094488188976E-2</v>
      </c>
      <c r="T120" s="6">
        <f t="shared" si="38"/>
        <v>5.6890012642225034E-2</v>
      </c>
      <c r="U120" s="6">
        <f t="shared" si="39"/>
        <v>1.6771488469601678E-2</v>
      </c>
      <c r="V120" s="6">
        <f t="shared" si="40"/>
        <v>1.9572953736654804E-2</v>
      </c>
      <c r="W120" s="6">
        <v>0</v>
      </c>
      <c r="X120" s="6">
        <v>7.1999999999999995E-2</v>
      </c>
      <c r="Y120" s="6"/>
      <c r="Z120" s="6"/>
      <c r="AA120" s="6"/>
      <c r="AB120" s="6"/>
      <c r="AC120" s="7">
        <f t="shared" si="41"/>
        <v>4.0729565713543185E-2</v>
      </c>
    </row>
    <row r="121" spans="1:29" ht="27.75" customHeight="1">
      <c r="A121" s="9" t="s">
        <v>6</v>
      </c>
      <c r="B121" s="4"/>
      <c r="C121" s="4"/>
      <c r="D121" s="4"/>
      <c r="E121" s="4">
        <v>17</v>
      </c>
      <c r="F121" s="4">
        <v>13</v>
      </c>
      <c r="G121" s="4">
        <v>48</v>
      </c>
      <c r="H121" s="4">
        <v>57</v>
      </c>
      <c r="I121" s="4">
        <v>30</v>
      </c>
      <c r="J121" s="4"/>
      <c r="K121" s="4"/>
      <c r="L121" s="4"/>
      <c r="M121" s="4"/>
      <c r="N121" s="5">
        <f t="shared" si="34"/>
        <v>165</v>
      </c>
      <c r="O121" s="8"/>
      <c r="P121" s="9" t="s">
        <v>6</v>
      </c>
      <c r="Q121" s="6">
        <f t="shared" si="35"/>
        <v>0</v>
      </c>
      <c r="R121" s="6">
        <f t="shared" si="36"/>
        <v>0</v>
      </c>
      <c r="S121" s="6">
        <f t="shared" si="37"/>
        <v>0</v>
      </c>
      <c r="T121" s="6">
        <f t="shared" si="38"/>
        <v>2.1491782553729456E-2</v>
      </c>
      <c r="U121" s="6">
        <f t="shared" si="39"/>
        <v>2.7253668763102725E-2</v>
      </c>
      <c r="V121" s="6">
        <f t="shared" si="40"/>
        <v>8.5409252669039148E-2</v>
      </c>
      <c r="W121" s="6">
        <v>7.0000000000000007E-2</v>
      </c>
      <c r="X121" s="6">
        <v>0.05</v>
      </c>
      <c r="Y121" s="6"/>
      <c r="Z121" s="6"/>
      <c r="AA121" s="6"/>
      <c r="AB121" s="6"/>
      <c r="AC121" s="7">
        <f t="shared" si="41"/>
        <v>3.1769337998233914E-2</v>
      </c>
    </row>
    <row r="122" spans="1:29" ht="15.75">
      <c r="A122" s="9" t="s">
        <v>7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>
        <f t="shared" si="34"/>
        <v>0</v>
      </c>
      <c r="O122" s="8"/>
      <c r="P122" s="9" t="s">
        <v>7</v>
      </c>
      <c r="Q122" s="6">
        <f t="shared" si="35"/>
        <v>0</v>
      </c>
      <c r="R122" s="6">
        <f t="shared" si="36"/>
        <v>0</v>
      </c>
      <c r="S122" s="6">
        <f t="shared" si="37"/>
        <v>0</v>
      </c>
      <c r="T122" s="6">
        <f t="shared" si="38"/>
        <v>0</v>
      </c>
      <c r="U122" s="6">
        <f t="shared" si="39"/>
        <v>0</v>
      </c>
      <c r="V122" s="6">
        <f t="shared" si="40"/>
        <v>0</v>
      </c>
      <c r="W122" s="6">
        <v>0</v>
      </c>
      <c r="X122" s="6">
        <v>0</v>
      </c>
      <c r="Y122" s="6"/>
      <c r="Z122" s="6"/>
      <c r="AA122" s="6"/>
      <c r="AB122" s="6"/>
      <c r="AC122" s="7">
        <f t="shared" si="41"/>
        <v>0</v>
      </c>
    </row>
    <row r="123" spans="1:29" ht="15.75">
      <c r="A123" s="9" t="s">
        <v>8</v>
      </c>
      <c r="B123" s="4"/>
      <c r="C123" s="4"/>
      <c r="D123" s="4"/>
      <c r="E123" s="4"/>
      <c r="F123" s="4"/>
      <c r="G123" s="4"/>
      <c r="H123" s="4"/>
      <c r="I123" s="4">
        <v>2</v>
      </c>
      <c r="J123" s="4"/>
      <c r="K123" s="4"/>
      <c r="L123" s="4"/>
      <c r="M123" s="4"/>
      <c r="N123" s="5">
        <f t="shared" si="34"/>
        <v>2</v>
      </c>
      <c r="O123" s="8" t="s">
        <v>9</v>
      </c>
      <c r="P123" s="9" t="s">
        <v>8</v>
      </c>
      <c r="Q123" s="6">
        <f t="shared" si="35"/>
        <v>0</v>
      </c>
      <c r="R123" s="6">
        <f t="shared" si="36"/>
        <v>0</v>
      </c>
      <c r="S123" s="6">
        <f t="shared" si="37"/>
        <v>0</v>
      </c>
      <c r="T123" s="6">
        <f t="shared" si="38"/>
        <v>0</v>
      </c>
      <c r="U123" s="6">
        <f t="shared" si="39"/>
        <v>0</v>
      </c>
      <c r="V123" s="6">
        <f t="shared" si="40"/>
        <v>0</v>
      </c>
      <c r="W123" s="6">
        <v>0</v>
      </c>
      <c r="X123" s="6">
        <v>0</v>
      </c>
      <c r="Y123" s="6"/>
      <c r="Z123" s="6"/>
      <c r="AA123" s="6"/>
      <c r="AB123" s="6"/>
      <c r="AC123" s="7">
        <f t="shared" si="41"/>
        <v>0</v>
      </c>
    </row>
    <row r="124" spans="1:29" ht="15.75">
      <c r="A124" s="9" t="s">
        <v>10</v>
      </c>
      <c r="B124" s="4"/>
      <c r="C124" s="4">
        <v>5</v>
      </c>
      <c r="D124" s="4">
        <v>1</v>
      </c>
      <c r="E124" s="4">
        <v>2</v>
      </c>
      <c r="F124" s="4">
        <v>2</v>
      </c>
      <c r="G124" s="4">
        <v>1</v>
      </c>
      <c r="H124" s="4"/>
      <c r="I124" s="4">
        <v>1</v>
      </c>
      <c r="J124" s="4"/>
      <c r="K124" s="4"/>
      <c r="L124" s="4"/>
      <c r="M124" s="4"/>
      <c r="N124" s="5">
        <f t="shared" si="34"/>
        <v>12</v>
      </c>
      <c r="O124" s="8"/>
      <c r="P124" s="9" t="s">
        <v>10</v>
      </c>
      <c r="Q124" s="6">
        <f t="shared" si="35"/>
        <v>0</v>
      </c>
      <c r="R124" s="6">
        <f t="shared" si="36"/>
        <v>9.7847358121330719E-3</v>
      </c>
      <c r="S124" s="6">
        <f t="shared" si="37"/>
        <v>1.5748031496062992E-3</v>
      </c>
      <c r="T124" s="6">
        <f t="shared" si="38"/>
        <v>2.5284450063211127E-3</v>
      </c>
      <c r="U124" s="6">
        <f t="shared" si="39"/>
        <v>4.1928721174004195E-3</v>
      </c>
      <c r="V124" s="6">
        <f t="shared" si="40"/>
        <v>1.7793594306049821E-3</v>
      </c>
      <c r="W124" s="6">
        <v>0</v>
      </c>
      <c r="X124" s="6">
        <v>0</v>
      </c>
      <c r="Y124" s="6"/>
      <c r="Z124" s="6"/>
      <c r="AA124" s="6"/>
      <c r="AB124" s="6"/>
      <c r="AC124" s="7">
        <f t="shared" si="41"/>
        <v>2.4825269395082356E-3</v>
      </c>
    </row>
    <row r="125" spans="1:29" ht="21">
      <c r="A125" s="3" t="s">
        <v>11</v>
      </c>
      <c r="B125" s="10">
        <f t="shared" ref="B125:I125" si="42">Q125*100</f>
        <v>100</v>
      </c>
      <c r="C125" s="10">
        <f t="shared" si="42"/>
        <v>100</v>
      </c>
      <c r="D125" s="10">
        <f t="shared" si="42"/>
        <v>100.15748031496064</v>
      </c>
      <c r="E125" s="10">
        <f t="shared" si="42"/>
        <v>97.850821744627055</v>
      </c>
      <c r="F125" s="10">
        <f t="shared" si="42"/>
        <v>97.274633123689725</v>
      </c>
      <c r="G125" s="10">
        <f t="shared" si="42"/>
        <v>91.459074733096088</v>
      </c>
      <c r="H125" s="10">
        <f t="shared" si="42"/>
        <v>93</v>
      </c>
      <c r="I125" s="10">
        <f t="shared" si="42"/>
        <v>94.899999999999991</v>
      </c>
      <c r="J125" s="14"/>
      <c r="K125" s="10"/>
      <c r="L125" s="10"/>
      <c r="M125" s="10"/>
      <c r="N125" s="11">
        <f>N119/(N118-N120-N122-N123-N124)*100</f>
        <v>96.087786259541986</v>
      </c>
      <c r="O125" s="12">
        <f>AVERAGE(B125:M125)</f>
        <v>96.830251239546683</v>
      </c>
      <c r="P125" s="3" t="s">
        <v>12</v>
      </c>
      <c r="Q125" s="6">
        <f t="shared" ref="Q125:X125" si="43">SUM(Q119+Q120+Q124)</f>
        <v>1</v>
      </c>
      <c r="R125" s="6">
        <f t="shared" si="43"/>
        <v>1</v>
      </c>
      <c r="S125" s="6">
        <f t="shared" si="43"/>
        <v>1.0015748031496063</v>
      </c>
      <c r="T125" s="6">
        <f t="shared" si="43"/>
        <v>0.97850821744627059</v>
      </c>
      <c r="U125" s="6">
        <f t="shared" si="43"/>
        <v>0.97274633123689724</v>
      </c>
      <c r="V125" s="6">
        <f t="shared" si="43"/>
        <v>0.91459074733096091</v>
      </c>
      <c r="W125" s="6">
        <f t="shared" si="43"/>
        <v>0.93</v>
      </c>
      <c r="X125" s="6">
        <f t="shared" si="43"/>
        <v>0.94899999999999995</v>
      </c>
      <c r="Y125" s="6"/>
      <c r="Z125" s="6"/>
      <c r="AA125" s="6"/>
      <c r="AB125" s="6"/>
      <c r="AC125" s="13">
        <f>SUM(AC119+AC120+AC124)</f>
        <v>0.96830251239546672</v>
      </c>
    </row>
    <row r="147" spans="1:29" ht="24.75" customHeight="1"/>
    <row r="148" spans="1:29" ht="32.25" customHeight="1">
      <c r="G148" s="20">
        <v>2017</v>
      </c>
      <c r="H148" s="20"/>
      <c r="I148" s="20"/>
      <c r="J148" s="20"/>
      <c r="P148" s="18" t="s">
        <v>0</v>
      </c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ht="15.75">
      <c r="B149" s="1" t="s">
        <v>1</v>
      </c>
      <c r="C149" s="1" t="s">
        <v>16</v>
      </c>
      <c r="D149" s="15" t="s">
        <v>18</v>
      </c>
      <c r="E149" s="15" t="s">
        <v>17</v>
      </c>
      <c r="F149" s="1" t="s">
        <v>21</v>
      </c>
      <c r="G149" s="1" t="s">
        <v>20</v>
      </c>
      <c r="H149" s="1" t="s">
        <v>18</v>
      </c>
      <c r="I149" s="1" t="s">
        <v>17</v>
      </c>
      <c r="J149" s="1" t="s">
        <v>19</v>
      </c>
      <c r="K149" s="1"/>
      <c r="L149" s="1"/>
      <c r="M149" s="1"/>
      <c r="N149" s="2" t="s">
        <v>2</v>
      </c>
      <c r="Q149" s="1" t="s">
        <v>13</v>
      </c>
      <c r="R149" s="1" t="s">
        <v>14</v>
      </c>
      <c r="S149" s="15" t="s">
        <v>18</v>
      </c>
      <c r="T149" s="15" t="s">
        <v>17</v>
      </c>
      <c r="U149" s="1" t="s">
        <v>21</v>
      </c>
      <c r="V149" s="1" t="s">
        <v>20</v>
      </c>
      <c r="W149" s="1" t="s">
        <v>18</v>
      </c>
      <c r="X149" s="1" t="s">
        <v>17</v>
      </c>
      <c r="Y149" s="1" t="s">
        <v>19</v>
      </c>
      <c r="Z149" s="1"/>
      <c r="AA149" s="1"/>
      <c r="AB149" s="1"/>
      <c r="AC149" s="2" t="s">
        <v>2</v>
      </c>
    </row>
    <row r="150" spans="1:29" ht="25.5" customHeight="1">
      <c r="A150" s="3" t="s">
        <v>3</v>
      </c>
      <c r="B150" s="4">
        <v>29</v>
      </c>
      <c r="C150" s="4">
        <v>46</v>
      </c>
      <c r="D150" s="4">
        <v>39</v>
      </c>
      <c r="E150" s="4">
        <v>92</v>
      </c>
      <c r="F150" s="4">
        <v>34</v>
      </c>
      <c r="G150" s="4">
        <v>23</v>
      </c>
      <c r="H150" s="16">
        <v>28</v>
      </c>
      <c r="I150" s="4">
        <v>39</v>
      </c>
      <c r="J150" s="4"/>
      <c r="K150" s="4"/>
      <c r="L150" s="4"/>
      <c r="M150" s="4"/>
      <c r="N150" s="5">
        <f t="shared" ref="N150:N156" si="44">SUM(B150:M150)</f>
        <v>330</v>
      </c>
      <c r="P150" s="3" t="s">
        <v>3</v>
      </c>
      <c r="Q150" s="6">
        <f>B150/$B$150</f>
        <v>1</v>
      </c>
      <c r="R150" s="6">
        <f>C150/$C$150</f>
        <v>1</v>
      </c>
      <c r="S150" s="6">
        <f>D150/$D$150</f>
        <v>1</v>
      </c>
      <c r="T150" s="6">
        <f>E150/$E$150</f>
        <v>1</v>
      </c>
      <c r="U150" s="6">
        <f>F150/$F$150</f>
        <v>1</v>
      </c>
      <c r="V150" s="6">
        <f>G150/$G$150</f>
        <v>1</v>
      </c>
      <c r="W150" s="17">
        <v>1</v>
      </c>
      <c r="X150" s="6">
        <v>1</v>
      </c>
      <c r="Y150" s="6"/>
      <c r="Z150" s="6"/>
      <c r="AA150" s="6"/>
      <c r="AB150" s="6"/>
      <c r="AC150" s="7">
        <f>AVERAGE(Q150:AB150)</f>
        <v>1</v>
      </c>
    </row>
    <row r="151" spans="1:29" ht="23.25" customHeight="1">
      <c r="A151" s="3" t="s">
        <v>4</v>
      </c>
      <c r="B151" s="4">
        <v>19</v>
      </c>
      <c r="C151" s="4">
        <v>21</v>
      </c>
      <c r="D151" s="4">
        <v>28</v>
      </c>
      <c r="E151" s="4">
        <v>59</v>
      </c>
      <c r="F151" s="4">
        <v>23</v>
      </c>
      <c r="G151" s="4">
        <v>13</v>
      </c>
      <c r="H151" s="16">
        <v>15</v>
      </c>
      <c r="I151" s="4">
        <v>9</v>
      </c>
      <c r="J151" s="4"/>
      <c r="K151" s="4"/>
      <c r="L151" s="4"/>
      <c r="M151" s="4"/>
      <c r="N151" s="5">
        <f t="shared" si="44"/>
        <v>187</v>
      </c>
      <c r="O151" s="8"/>
      <c r="P151" s="3" t="s">
        <v>4</v>
      </c>
      <c r="Q151" s="6">
        <f t="shared" ref="Q151:Q156" si="45">B151/$B$150</f>
        <v>0.65517241379310343</v>
      </c>
      <c r="R151" s="6">
        <f t="shared" ref="R151:R156" si="46">C151/$C$150</f>
        <v>0.45652173913043476</v>
      </c>
      <c r="S151" s="6">
        <f t="shared" ref="S151:S156" si="47">D151/$D$150</f>
        <v>0.71794871794871795</v>
      </c>
      <c r="T151" s="6">
        <f t="shared" ref="T151:T156" si="48">E151/$E$150</f>
        <v>0.64130434782608692</v>
      </c>
      <c r="U151" s="6">
        <f t="shared" ref="U151:U156" si="49">F151/$F$150</f>
        <v>0.67647058823529416</v>
      </c>
      <c r="V151" s="6">
        <f t="shared" ref="V151:V156" si="50">G151/$G$150</f>
        <v>0.56521739130434778</v>
      </c>
      <c r="W151" s="17">
        <v>0.54</v>
      </c>
      <c r="X151" s="6">
        <v>0.21</v>
      </c>
      <c r="Y151" s="6"/>
      <c r="Z151" s="6"/>
      <c r="AA151" s="6"/>
      <c r="AB151" s="6"/>
      <c r="AC151" s="7">
        <f t="shared" ref="AC151:AC156" si="51">AVERAGE(Q151:AB151)</f>
        <v>0.5578293997797481</v>
      </c>
    </row>
    <row r="152" spans="1:29" ht="32.25" customHeight="1">
      <c r="A152" s="9" t="s">
        <v>5</v>
      </c>
      <c r="B152" s="4">
        <v>10</v>
      </c>
      <c r="C152" s="4">
        <v>19</v>
      </c>
      <c r="D152" s="4">
        <v>11</v>
      </c>
      <c r="E152" s="4">
        <v>32</v>
      </c>
      <c r="F152" s="4">
        <v>10</v>
      </c>
      <c r="G152" s="4">
        <v>8</v>
      </c>
      <c r="H152" s="16">
        <v>9</v>
      </c>
      <c r="I152" s="4">
        <v>18</v>
      </c>
      <c r="J152" s="4"/>
      <c r="K152" s="4"/>
      <c r="L152" s="4"/>
      <c r="M152" s="4"/>
      <c r="N152" s="5">
        <f t="shared" si="44"/>
        <v>117</v>
      </c>
      <c r="O152" s="8"/>
      <c r="P152" s="9" t="s">
        <v>5</v>
      </c>
      <c r="Q152" s="6">
        <f t="shared" si="45"/>
        <v>0.34482758620689657</v>
      </c>
      <c r="R152" s="6">
        <f t="shared" si="46"/>
        <v>0.41304347826086957</v>
      </c>
      <c r="S152" s="6">
        <f t="shared" si="47"/>
        <v>0.28205128205128205</v>
      </c>
      <c r="T152" s="6">
        <f t="shared" si="48"/>
        <v>0.34782608695652173</v>
      </c>
      <c r="U152" s="6">
        <f t="shared" si="49"/>
        <v>0.29411764705882354</v>
      </c>
      <c r="V152" s="6">
        <f t="shared" si="50"/>
        <v>0.34782608695652173</v>
      </c>
      <c r="W152" s="17">
        <v>0.32</v>
      </c>
      <c r="X152" s="6">
        <v>0.60499999999999998</v>
      </c>
      <c r="Y152" s="6"/>
      <c r="Z152" s="6"/>
      <c r="AA152" s="6"/>
      <c r="AB152" s="6"/>
      <c r="AC152" s="7">
        <f t="shared" si="51"/>
        <v>0.36933652093636438</v>
      </c>
    </row>
    <row r="153" spans="1:29" ht="29.25" customHeight="1">
      <c r="A153" s="9" t="s">
        <v>6</v>
      </c>
      <c r="B153" s="4"/>
      <c r="C153" s="4"/>
      <c r="D153" s="4"/>
      <c r="E153" s="4">
        <v>1</v>
      </c>
      <c r="F153" s="4">
        <v>1</v>
      </c>
      <c r="G153" s="4">
        <v>2</v>
      </c>
      <c r="H153" s="16">
        <v>4</v>
      </c>
      <c r="I153" s="4">
        <v>7</v>
      </c>
      <c r="J153" s="4"/>
      <c r="K153" s="4"/>
      <c r="L153" s="4"/>
      <c r="M153" s="4"/>
      <c r="N153" s="5">
        <f t="shared" si="44"/>
        <v>15</v>
      </c>
      <c r="O153" s="8"/>
      <c r="P153" s="9" t="s">
        <v>6</v>
      </c>
      <c r="Q153" s="6">
        <f t="shared" si="45"/>
        <v>0</v>
      </c>
      <c r="R153" s="6">
        <f t="shared" si="46"/>
        <v>0</v>
      </c>
      <c r="S153" s="6">
        <f t="shared" si="47"/>
        <v>0</v>
      </c>
      <c r="T153" s="6">
        <f t="shared" si="48"/>
        <v>1.0869565217391304E-2</v>
      </c>
      <c r="U153" s="6">
        <f t="shared" si="49"/>
        <v>2.9411764705882353E-2</v>
      </c>
      <c r="V153" s="6">
        <f t="shared" si="50"/>
        <v>8.6956521739130432E-2</v>
      </c>
      <c r="W153" s="17">
        <v>0.14000000000000001</v>
      </c>
      <c r="X153" s="6">
        <v>0.185</v>
      </c>
      <c r="Y153" s="6"/>
      <c r="Z153" s="6"/>
      <c r="AA153" s="6"/>
      <c r="AB153" s="6"/>
      <c r="AC153" s="7">
        <f t="shared" si="51"/>
        <v>5.6529731457800513E-2</v>
      </c>
    </row>
    <row r="154" spans="1:29" ht="15.75">
      <c r="A154" s="9" t="s">
        <v>7</v>
      </c>
      <c r="B154" s="4"/>
      <c r="C154" s="4"/>
      <c r="D154" s="4"/>
      <c r="E154" s="4"/>
      <c r="F154" s="4"/>
      <c r="G154" s="4"/>
      <c r="H154" s="16"/>
      <c r="I154" s="4"/>
      <c r="J154" s="4"/>
      <c r="K154" s="4"/>
      <c r="L154" s="4"/>
      <c r="M154" s="4"/>
      <c r="N154" s="5">
        <f t="shared" si="44"/>
        <v>0</v>
      </c>
      <c r="O154" s="8"/>
      <c r="P154" s="9" t="s">
        <v>7</v>
      </c>
      <c r="Q154" s="6">
        <f t="shared" si="45"/>
        <v>0</v>
      </c>
      <c r="R154" s="6">
        <f t="shared" si="46"/>
        <v>0</v>
      </c>
      <c r="S154" s="6">
        <f t="shared" si="47"/>
        <v>0</v>
      </c>
      <c r="T154" s="6">
        <f t="shared" si="48"/>
        <v>0</v>
      </c>
      <c r="U154" s="6">
        <f t="shared" si="49"/>
        <v>0</v>
      </c>
      <c r="V154" s="6">
        <f t="shared" si="50"/>
        <v>0</v>
      </c>
      <c r="W154" s="17">
        <v>0</v>
      </c>
      <c r="X154" s="6">
        <v>0</v>
      </c>
      <c r="Y154" s="6"/>
      <c r="Z154" s="6"/>
      <c r="AA154" s="6"/>
      <c r="AB154" s="6"/>
      <c r="AC154" s="7">
        <f t="shared" si="51"/>
        <v>0</v>
      </c>
    </row>
    <row r="155" spans="1:29" ht="15.75">
      <c r="A155" s="9" t="s">
        <v>8</v>
      </c>
      <c r="B155" s="4"/>
      <c r="C155" s="4">
        <v>6</v>
      </c>
      <c r="D155" s="4"/>
      <c r="E155" s="4"/>
      <c r="F155" s="4"/>
      <c r="G155" s="4"/>
      <c r="H155" s="16"/>
      <c r="I155" s="4">
        <v>5</v>
      </c>
      <c r="J155" s="4"/>
      <c r="K155" s="4"/>
      <c r="L155" s="4"/>
      <c r="M155" s="4"/>
      <c r="N155" s="5">
        <f t="shared" si="44"/>
        <v>11</v>
      </c>
      <c r="O155" s="8" t="s">
        <v>9</v>
      </c>
      <c r="P155" s="9" t="s">
        <v>8</v>
      </c>
      <c r="Q155" s="6">
        <f t="shared" si="45"/>
        <v>0</v>
      </c>
      <c r="R155" s="6">
        <f t="shared" si="46"/>
        <v>0.13043478260869565</v>
      </c>
      <c r="S155" s="6">
        <f t="shared" si="47"/>
        <v>0</v>
      </c>
      <c r="T155" s="6">
        <f t="shared" si="48"/>
        <v>0</v>
      </c>
      <c r="U155" s="6">
        <f t="shared" si="49"/>
        <v>0</v>
      </c>
      <c r="V155" s="6">
        <f t="shared" si="50"/>
        <v>0</v>
      </c>
      <c r="W155" s="17">
        <v>0</v>
      </c>
      <c r="X155" s="6">
        <v>0</v>
      </c>
      <c r="Y155" s="6"/>
      <c r="Z155" s="6"/>
      <c r="AA155" s="6"/>
      <c r="AB155" s="6"/>
      <c r="AC155" s="7">
        <f t="shared" si="51"/>
        <v>1.6304347826086956E-2</v>
      </c>
    </row>
    <row r="156" spans="1:29" ht="15.75">
      <c r="A156" s="9" t="s">
        <v>10</v>
      </c>
      <c r="B156" s="4"/>
      <c r="C156" s="4"/>
      <c r="D156" s="4"/>
      <c r="E156" s="4"/>
      <c r="F156" s="4"/>
      <c r="G156" s="4"/>
      <c r="H156" s="16"/>
      <c r="I156" s="4"/>
      <c r="J156" s="4"/>
      <c r="K156" s="4"/>
      <c r="L156" s="4"/>
      <c r="M156" s="4"/>
      <c r="N156" s="5">
        <f t="shared" si="44"/>
        <v>0</v>
      </c>
      <c r="O156" s="8"/>
      <c r="P156" s="9" t="s">
        <v>10</v>
      </c>
      <c r="Q156" s="6">
        <f t="shared" si="45"/>
        <v>0</v>
      </c>
      <c r="R156" s="6">
        <f t="shared" si="46"/>
        <v>0</v>
      </c>
      <c r="S156" s="6">
        <f t="shared" si="47"/>
        <v>0</v>
      </c>
      <c r="T156" s="6">
        <f t="shared" si="48"/>
        <v>0</v>
      </c>
      <c r="U156" s="6">
        <f t="shared" si="49"/>
        <v>0</v>
      </c>
      <c r="V156" s="6">
        <f t="shared" si="50"/>
        <v>0</v>
      </c>
      <c r="W156" s="17">
        <v>0</v>
      </c>
      <c r="X156" s="6">
        <v>0</v>
      </c>
      <c r="Y156" s="6"/>
      <c r="Z156" s="6"/>
      <c r="AA156" s="6"/>
      <c r="AB156" s="6"/>
      <c r="AC156" s="7">
        <f t="shared" si="51"/>
        <v>0</v>
      </c>
    </row>
    <row r="157" spans="1:29" ht="21">
      <c r="A157" s="3" t="s">
        <v>11</v>
      </c>
      <c r="B157" s="10">
        <f t="shared" ref="B157:I157" si="52">Q157*100</f>
        <v>100</v>
      </c>
      <c r="C157" s="10">
        <f t="shared" si="52"/>
        <v>86.956521739130437</v>
      </c>
      <c r="D157" s="10">
        <f t="shared" si="52"/>
        <v>100</v>
      </c>
      <c r="E157" s="10">
        <f t="shared" si="52"/>
        <v>98.91304347826086</v>
      </c>
      <c r="F157" s="10">
        <f t="shared" si="52"/>
        <v>97.058823529411768</v>
      </c>
      <c r="G157" s="10">
        <f t="shared" si="52"/>
        <v>91.304347826086953</v>
      </c>
      <c r="H157" s="10">
        <f t="shared" si="52"/>
        <v>86.000000000000014</v>
      </c>
      <c r="I157" s="10">
        <f t="shared" ref="I157" si="53">X157*100</f>
        <v>81.5</v>
      </c>
      <c r="J157" s="10">
        <f t="shared" ref="J157" si="54">Y157*100</f>
        <v>0</v>
      </c>
      <c r="K157" s="10"/>
      <c r="L157" s="10"/>
      <c r="M157" s="10"/>
      <c r="N157" s="11">
        <f>N151/(N150-N152-N154-N155-N156)*100</f>
        <v>92.574257425742573</v>
      </c>
      <c r="O157" s="12">
        <f>AVERAGE(B157:M157)</f>
        <v>82.414748508098896</v>
      </c>
      <c r="P157" s="3" t="s">
        <v>12</v>
      </c>
      <c r="Q157" s="6">
        <f t="shared" ref="Q157:X157" si="55">SUM(Q151+Q152+Q156)</f>
        <v>1</v>
      </c>
      <c r="R157" s="6">
        <f t="shared" si="55"/>
        <v>0.86956521739130432</v>
      </c>
      <c r="S157" s="6">
        <f t="shared" si="55"/>
        <v>1</v>
      </c>
      <c r="T157" s="6">
        <f t="shared" si="55"/>
        <v>0.98913043478260865</v>
      </c>
      <c r="U157" s="6">
        <f t="shared" si="55"/>
        <v>0.97058823529411775</v>
      </c>
      <c r="V157" s="6">
        <f t="shared" si="55"/>
        <v>0.91304347826086951</v>
      </c>
      <c r="W157" s="17">
        <f t="shared" si="55"/>
        <v>0.8600000000000001</v>
      </c>
      <c r="X157" s="17">
        <f t="shared" si="55"/>
        <v>0.81499999999999995</v>
      </c>
      <c r="Y157" s="6"/>
      <c r="Z157" s="6"/>
      <c r="AA157" s="6"/>
      <c r="AB157" s="6"/>
      <c r="AC157" s="13">
        <f>SUM(AC151+AC152+AC156)</f>
        <v>0.92716592071611248</v>
      </c>
    </row>
  </sheetData>
  <mergeCells count="10">
    <mergeCell ref="G148:J148"/>
    <mergeCell ref="G116:J116"/>
    <mergeCell ref="G84:J84"/>
    <mergeCell ref="G53:J53"/>
    <mergeCell ref="G21:J21"/>
    <mergeCell ref="P21:AC21"/>
    <mergeCell ref="P53:AC53"/>
    <mergeCell ref="P84:AC84"/>
    <mergeCell ref="P116:AC116"/>
    <mergeCell ref="P148:AC148"/>
  </mergeCells>
  <pageMargins left="0.31496062992125984" right="0.31496062992125984" top="0.35433070866141736" bottom="0.35433070866141736" header="0.31496062992125984" footer="0.31496062992125984"/>
  <pageSetup scale="3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opLeftCell="A16" zoomScale="70" zoomScaleNormal="70" workbookViewId="0">
      <selection activeCell="Y27" sqref="Y27"/>
    </sheetView>
  </sheetViews>
  <sheetFormatPr baseColWidth="10" defaultRowHeight="15"/>
  <cols>
    <col min="1" max="1" width="25" customWidth="1"/>
    <col min="2" max="2" width="16.7109375" customWidth="1"/>
    <col min="6" max="6" width="13.42578125" customWidth="1"/>
    <col min="7" max="7" width="11.28515625" customWidth="1"/>
    <col min="10" max="10" width="13.42578125" customWidth="1"/>
    <col min="15" max="15" width="16.28515625" customWidth="1"/>
    <col min="16" max="16" width="24.85546875" customWidth="1"/>
    <col min="17" max="17" width="15.7109375" customWidth="1"/>
    <col min="21" max="21" width="13" customWidth="1"/>
    <col min="25" max="25" width="13.28515625" customWidth="1"/>
  </cols>
  <sheetData>
    <row r="1" ht="20.100000000000001" customHeight="1"/>
    <row r="2" ht="20.100000000000001" customHeight="1"/>
    <row r="3" ht="20.100000000000001" customHeight="1"/>
    <row r="4" ht="20.100000000000001" customHeight="1"/>
    <row r="5" ht="20.100000000000001" customHeight="1"/>
    <row r="6" ht="20.100000000000001" customHeight="1"/>
    <row r="7" ht="20.100000000000001" customHeight="1"/>
    <row r="8" ht="20.100000000000001" customHeight="1"/>
    <row r="9" ht="20.100000000000001" customHeight="1"/>
    <row r="10" ht="20.100000000000001" customHeight="1"/>
    <row r="11" ht="20.100000000000001" customHeight="1"/>
    <row r="12" ht="20.100000000000001" customHeight="1"/>
    <row r="13" ht="20.100000000000001" customHeight="1"/>
    <row r="14" ht="20.100000000000001" customHeight="1"/>
    <row r="15" ht="20.100000000000001" customHeight="1"/>
    <row r="16" ht="20.100000000000001" customHeight="1"/>
    <row r="17" spans="1:29" ht="20.100000000000001" customHeight="1"/>
    <row r="18" spans="1:29" ht="20.100000000000001" customHeight="1"/>
    <row r="19" spans="1:29" ht="20.100000000000001" customHeight="1"/>
    <row r="20" spans="1:29" ht="20.100000000000001" customHeight="1"/>
    <row r="21" spans="1:29" ht="27.75" customHeight="1">
      <c r="G21" s="20">
        <v>2017</v>
      </c>
      <c r="H21" s="20"/>
      <c r="I21" s="20"/>
      <c r="J21" s="20"/>
      <c r="P21" s="18" t="s">
        <v>0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20.100000000000001" customHeight="1">
      <c r="B22" s="1" t="s">
        <v>15</v>
      </c>
      <c r="C22" s="1" t="s">
        <v>16</v>
      </c>
      <c r="D22" s="15" t="s">
        <v>18</v>
      </c>
      <c r="E22" s="15" t="s">
        <v>17</v>
      </c>
      <c r="F22" s="1" t="s">
        <v>21</v>
      </c>
      <c r="G22" s="1" t="s">
        <v>20</v>
      </c>
      <c r="H22" s="1" t="s">
        <v>18</v>
      </c>
      <c r="I22" s="1" t="s">
        <v>17</v>
      </c>
      <c r="J22" s="1" t="s">
        <v>22</v>
      </c>
      <c r="K22" s="1"/>
      <c r="L22" s="1"/>
      <c r="M22" s="1"/>
      <c r="N22" s="2" t="s">
        <v>2</v>
      </c>
      <c r="Q22" s="1" t="s">
        <v>15</v>
      </c>
      <c r="R22" s="1" t="s">
        <v>16</v>
      </c>
      <c r="S22" s="15" t="s">
        <v>18</v>
      </c>
      <c r="T22" s="15" t="s">
        <v>17</v>
      </c>
      <c r="U22" s="1" t="s">
        <v>21</v>
      </c>
      <c r="V22" s="1" t="s">
        <v>20</v>
      </c>
      <c r="W22" s="1" t="s">
        <v>18</v>
      </c>
      <c r="X22" s="1" t="s">
        <v>17</v>
      </c>
      <c r="Y22" s="1" t="s">
        <v>22</v>
      </c>
      <c r="Z22" s="1"/>
      <c r="AA22" s="1"/>
      <c r="AB22" s="1"/>
      <c r="AC22" s="2" t="s">
        <v>2</v>
      </c>
    </row>
    <row r="23" spans="1:29" ht="20.100000000000001" customHeight="1">
      <c r="A23" s="3" t="s">
        <v>3</v>
      </c>
      <c r="B23" s="4">
        <f>SUM(B55+B86+B118+B150)</f>
        <v>0</v>
      </c>
      <c r="C23" s="4">
        <v>14</v>
      </c>
      <c r="D23" s="4">
        <v>63</v>
      </c>
      <c r="E23" s="4">
        <v>22</v>
      </c>
      <c r="F23" s="4">
        <v>24</v>
      </c>
      <c r="G23" s="4">
        <v>13</v>
      </c>
      <c r="H23" s="4">
        <v>7</v>
      </c>
      <c r="I23" s="4">
        <v>0</v>
      </c>
      <c r="J23" s="4"/>
      <c r="K23" s="4"/>
      <c r="L23" s="4"/>
      <c r="M23" s="4"/>
      <c r="N23" s="5">
        <f t="shared" ref="N23:N29" si="0">SUM(B23:M23)</f>
        <v>143</v>
      </c>
      <c r="P23" s="3" t="s">
        <v>3</v>
      </c>
      <c r="Q23" s="6" t="e">
        <f>B23/$B$23</f>
        <v>#DIV/0!</v>
      </c>
      <c r="R23" s="6">
        <f>C23/$C$23</f>
        <v>1</v>
      </c>
      <c r="S23" s="6">
        <f>D23/$D$23</f>
        <v>1</v>
      </c>
      <c r="T23" s="6">
        <f>E23/$E$23</f>
        <v>1</v>
      </c>
      <c r="U23" s="6">
        <f>F23/$F$23</f>
        <v>1</v>
      </c>
      <c r="V23" s="6">
        <f>G23/$G$23</f>
        <v>1</v>
      </c>
      <c r="W23" s="6">
        <v>1</v>
      </c>
      <c r="X23" s="6">
        <v>0</v>
      </c>
      <c r="Y23" s="6"/>
      <c r="Z23" s="6"/>
      <c r="AA23" s="6"/>
      <c r="AB23" s="6"/>
      <c r="AC23" s="7" t="e">
        <f>AVERAGE(Q23:AB23)</f>
        <v>#DIV/0!</v>
      </c>
    </row>
    <row r="24" spans="1:29" ht="20.100000000000001" customHeight="1">
      <c r="A24" s="3" t="s">
        <v>4</v>
      </c>
      <c r="B24" s="4">
        <f t="shared" ref="B24:E29" si="1">SUM(B56+B87+B119+B151)</f>
        <v>0</v>
      </c>
      <c r="C24" s="4">
        <v>14</v>
      </c>
      <c r="D24" s="4">
        <v>60</v>
      </c>
      <c r="E24" s="4">
        <v>20</v>
      </c>
      <c r="F24" s="4">
        <v>22</v>
      </c>
      <c r="G24" s="4">
        <v>10</v>
      </c>
      <c r="H24" s="4">
        <v>7</v>
      </c>
      <c r="I24" s="4">
        <v>0</v>
      </c>
      <c r="J24" s="4"/>
      <c r="K24" s="4"/>
      <c r="L24" s="4"/>
      <c r="M24" s="4"/>
      <c r="N24" s="5">
        <f t="shared" si="0"/>
        <v>133</v>
      </c>
      <c r="O24" s="8"/>
      <c r="P24" s="3" t="s">
        <v>4</v>
      </c>
      <c r="Q24" s="6" t="e">
        <f t="shared" ref="Q24:Q29" si="2">B24/$B$23</f>
        <v>#DIV/0!</v>
      </c>
      <c r="R24" s="6">
        <f t="shared" ref="R24:R29" si="3">C24/$C$23</f>
        <v>1</v>
      </c>
      <c r="S24" s="6">
        <f t="shared" ref="S24:S29" si="4">D24/$D$23</f>
        <v>0.95238095238095233</v>
      </c>
      <c r="T24" s="6">
        <f t="shared" ref="T24:T29" si="5">E24/$E$23</f>
        <v>0.90909090909090906</v>
      </c>
      <c r="U24" s="6">
        <f t="shared" ref="U24:U29" si="6">F24/$F$23</f>
        <v>0.91666666666666663</v>
      </c>
      <c r="V24" s="6">
        <f t="shared" ref="V24:V29" si="7">G24/$G$23</f>
        <v>0.76923076923076927</v>
      </c>
      <c r="W24" s="6">
        <v>1</v>
      </c>
      <c r="X24" s="6">
        <v>0</v>
      </c>
      <c r="Y24" s="6"/>
      <c r="Z24" s="6"/>
      <c r="AA24" s="6"/>
      <c r="AB24" s="6"/>
      <c r="AC24" s="7" t="e">
        <f t="shared" ref="AC24:AC29" si="8">AVERAGE(Q24:AB24)</f>
        <v>#DIV/0!</v>
      </c>
    </row>
    <row r="25" spans="1:29" ht="30" customHeight="1">
      <c r="A25" s="9" t="s">
        <v>5</v>
      </c>
      <c r="B25" s="4">
        <f t="shared" si="1"/>
        <v>0</v>
      </c>
      <c r="C25" s="4">
        <f t="shared" si="1"/>
        <v>0</v>
      </c>
      <c r="D25" s="4">
        <f t="shared" si="1"/>
        <v>0</v>
      </c>
      <c r="E25" s="4">
        <v>1</v>
      </c>
      <c r="F25" s="4"/>
      <c r="G25" s="4">
        <v>2</v>
      </c>
      <c r="H25" s="4"/>
      <c r="I25" s="4">
        <v>0</v>
      </c>
      <c r="J25" s="4"/>
      <c r="K25" s="4"/>
      <c r="L25" s="4"/>
      <c r="M25" s="4"/>
      <c r="N25" s="5">
        <f t="shared" si="0"/>
        <v>3</v>
      </c>
      <c r="O25" s="8"/>
      <c r="P25" s="9" t="s">
        <v>5</v>
      </c>
      <c r="Q25" s="6" t="e">
        <f t="shared" si="2"/>
        <v>#DIV/0!</v>
      </c>
      <c r="R25" s="6">
        <f t="shared" si="3"/>
        <v>0</v>
      </c>
      <c r="S25" s="6">
        <f t="shared" si="4"/>
        <v>0</v>
      </c>
      <c r="T25" s="6">
        <f t="shared" si="5"/>
        <v>4.5454545454545456E-2</v>
      </c>
      <c r="U25" s="6">
        <f t="shared" si="6"/>
        <v>0</v>
      </c>
      <c r="V25" s="6">
        <f t="shared" si="7"/>
        <v>0.15384615384615385</v>
      </c>
      <c r="W25" s="6"/>
      <c r="X25" s="6">
        <v>0</v>
      </c>
      <c r="Y25" s="6"/>
      <c r="Z25" s="6"/>
      <c r="AA25" s="6"/>
      <c r="AB25" s="6"/>
      <c r="AC25" s="7" t="e">
        <f t="shared" si="8"/>
        <v>#DIV/0!</v>
      </c>
    </row>
    <row r="26" spans="1:29" ht="29.25" customHeight="1">
      <c r="A26" s="9" t="s">
        <v>6</v>
      </c>
      <c r="B26" s="4">
        <f t="shared" si="1"/>
        <v>0</v>
      </c>
      <c r="C26" s="4">
        <f t="shared" si="1"/>
        <v>0</v>
      </c>
      <c r="D26" s="4">
        <v>3</v>
      </c>
      <c r="E26" s="4">
        <v>1</v>
      </c>
      <c r="F26" s="4">
        <v>2</v>
      </c>
      <c r="G26" s="4">
        <v>1</v>
      </c>
      <c r="H26" s="4"/>
      <c r="I26" s="4">
        <v>0</v>
      </c>
      <c r="J26" s="4"/>
      <c r="K26" s="4"/>
      <c r="L26" s="4"/>
      <c r="M26" s="4"/>
      <c r="N26" s="5">
        <f t="shared" si="0"/>
        <v>7</v>
      </c>
      <c r="O26" s="8"/>
      <c r="P26" s="9" t="s">
        <v>6</v>
      </c>
      <c r="Q26" s="6" t="e">
        <f t="shared" si="2"/>
        <v>#DIV/0!</v>
      </c>
      <c r="R26" s="6">
        <f t="shared" si="3"/>
        <v>0</v>
      </c>
      <c r="S26" s="6">
        <f t="shared" si="4"/>
        <v>4.7619047619047616E-2</v>
      </c>
      <c r="T26" s="6">
        <f t="shared" si="5"/>
        <v>4.5454545454545456E-2</v>
      </c>
      <c r="U26" s="6">
        <f t="shared" si="6"/>
        <v>8.3333333333333329E-2</v>
      </c>
      <c r="V26" s="6">
        <f t="shared" si="7"/>
        <v>7.6923076923076927E-2</v>
      </c>
      <c r="W26" s="6"/>
      <c r="X26" s="6">
        <v>0</v>
      </c>
      <c r="Y26" s="6"/>
      <c r="Z26" s="6"/>
      <c r="AA26" s="6"/>
      <c r="AB26" s="6"/>
      <c r="AC26" s="7" t="e">
        <f t="shared" si="8"/>
        <v>#DIV/0!</v>
      </c>
    </row>
    <row r="27" spans="1:29" ht="20.100000000000001" customHeight="1">
      <c r="A27" s="9" t="s">
        <v>7</v>
      </c>
      <c r="B27" s="4">
        <f t="shared" si="1"/>
        <v>0</v>
      </c>
      <c r="C27" s="4">
        <f t="shared" si="1"/>
        <v>0</v>
      </c>
      <c r="D27" s="4">
        <f t="shared" si="1"/>
        <v>0</v>
      </c>
      <c r="E27" s="4">
        <f t="shared" si="1"/>
        <v>0</v>
      </c>
      <c r="F27" s="4"/>
      <c r="G27" s="4"/>
      <c r="H27" s="4"/>
      <c r="I27" s="4">
        <v>0</v>
      </c>
      <c r="J27" s="4"/>
      <c r="K27" s="4"/>
      <c r="L27" s="4"/>
      <c r="M27" s="4"/>
      <c r="N27" s="5">
        <f t="shared" si="0"/>
        <v>0</v>
      </c>
      <c r="O27" s="8"/>
      <c r="P27" s="9" t="s">
        <v>7</v>
      </c>
      <c r="Q27" s="6" t="e">
        <f t="shared" si="2"/>
        <v>#DIV/0!</v>
      </c>
      <c r="R27" s="6">
        <f t="shared" si="3"/>
        <v>0</v>
      </c>
      <c r="S27" s="6">
        <f t="shared" si="4"/>
        <v>0</v>
      </c>
      <c r="T27" s="6">
        <f t="shared" si="5"/>
        <v>0</v>
      </c>
      <c r="U27" s="6">
        <f t="shared" si="6"/>
        <v>0</v>
      </c>
      <c r="V27" s="6">
        <f t="shared" si="7"/>
        <v>0</v>
      </c>
      <c r="W27" s="6"/>
      <c r="X27" s="6">
        <v>0</v>
      </c>
      <c r="Y27" s="6"/>
      <c r="Z27" s="6"/>
      <c r="AA27" s="6"/>
      <c r="AB27" s="6"/>
      <c r="AC27" s="7" t="e">
        <f t="shared" si="8"/>
        <v>#DIV/0!</v>
      </c>
    </row>
    <row r="28" spans="1:29" ht="20.100000000000001" customHeight="1">
      <c r="A28" s="9" t="s">
        <v>8</v>
      </c>
      <c r="B28" s="4">
        <f t="shared" si="1"/>
        <v>0</v>
      </c>
      <c r="C28" s="4">
        <f t="shared" si="1"/>
        <v>0</v>
      </c>
      <c r="D28" s="4">
        <f t="shared" si="1"/>
        <v>0</v>
      </c>
      <c r="E28" s="4">
        <f t="shared" si="1"/>
        <v>0</v>
      </c>
      <c r="F28" s="4"/>
      <c r="G28" s="4"/>
      <c r="H28" s="4"/>
      <c r="I28" s="4">
        <v>0</v>
      </c>
      <c r="J28" s="4"/>
      <c r="K28" s="4"/>
      <c r="L28" s="4"/>
      <c r="M28" s="4"/>
      <c r="N28" s="5">
        <f t="shared" si="0"/>
        <v>0</v>
      </c>
      <c r="O28" s="8" t="s">
        <v>9</v>
      </c>
      <c r="P28" s="9" t="s">
        <v>8</v>
      </c>
      <c r="Q28" s="6" t="e">
        <f t="shared" si="2"/>
        <v>#DIV/0!</v>
      </c>
      <c r="R28" s="6">
        <f t="shared" si="3"/>
        <v>0</v>
      </c>
      <c r="S28" s="6">
        <f t="shared" si="4"/>
        <v>0</v>
      </c>
      <c r="T28" s="6">
        <f t="shared" si="5"/>
        <v>0</v>
      </c>
      <c r="U28" s="6">
        <f t="shared" si="6"/>
        <v>0</v>
      </c>
      <c r="V28" s="6">
        <f t="shared" si="7"/>
        <v>0</v>
      </c>
      <c r="W28" s="6"/>
      <c r="X28" s="6">
        <v>0</v>
      </c>
      <c r="Y28" s="6"/>
      <c r="Z28" s="6"/>
      <c r="AA28" s="6"/>
      <c r="AB28" s="6"/>
      <c r="AC28" s="7" t="e">
        <f t="shared" si="8"/>
        <v>#DIV/0!</v>
      </c>
    </row>
    <row r="29" spans="1:29" ht="20.100000000000001" customHeight="1">
      <c r="A29" s="9" t="s">
        <v>10</v>
      </c>
      <c r="B29" s="4">
        <f t="shared" si="1"/>
        <v>0</v>
      </c>
      <c r="C29" s="4">
        <f t="shared" si="1"/>
        <v>0</v>
      </c>
      <c r="D29" s="4">
        <f t="shared" si="1"/>
        <v>0</v>
      </c>
      <c r="E29" s="4">
        <f t="shared" si="1"/>
        <v>0</v>
      </c>
      <c r="F29" s="4"/>
      <c r="G29" s="4"/>
      <c r="H29" s="4"/>
      <c r="I29" s="4">
        <v>0</v>
      </c>
      <c r="J29" s="4"/>
      <c r="K29" s="4"/>
      <c r="L29" s="4"/>
      <c r="M29" s="4"/>
      <c r="N29" s="5">
        <f t="shared" si="0"/>
        <v>0</v>
      </c>
      <c r="O29" s="8"/>
      <c r="P29" s="9" t="s">
        <v>10</v>
      </c>
      <c r="Q29" s="6" t="e">
        <f t="shared" si="2"/>
        <v>#DIV/0!</v>
      </c>
      <c r="R29" s="6">
        <f t="shared" si="3"/>
        <v>0</v>
      </c>
      <c r="S29" s="6">
        <f t="shared" si="4"/>
        <v>0</v>
      </c>
      <c r="T29" s="6">
        <f t="shared" si="5"/>
        <v>0</v>
      </c>
      <c r="U29" s="6">
        <f t="shared" si="6"/>
        <v>0</v>
      </c>
      <c r="V29" s="6">
        <f t="shared" si="7"/>
        <v>0</v>
      </c>
      <c r="W29" s="6"/>
      <c r="X29" s="6">
        <v>0</v>
      </c>
      <c r="Y29" s="6"/>
      <c r="Z29" s="6"/>
      <c r="AA29" s="6"/>
      <c r="AB29" s="6"/>
      <c r="AC29" s="7" t="e">
        <f t="shared" si="8"/>
        <v>#DIV/0!</v>
      </c>
    </row>
    <row r="30" spans="1:29" ht="20.100000000000001" customHeight="1">
      <c r="A30" s="3" t="s">
        <v>11</v>
      </c>
      <c r="B30" s="10" t="e">
        <f t="shared" ref="B30:G30" si="9">Q30*100</f>
        <v>#DIV/0!</v>
      </c>
      <c r="C30" s="10">
        <f t="shared" si="9"/>
        <v>100</v>
      </c>
      <c r="D30" s="10">
        <f t="shared" si="9"/>
        <v>95.238095238095227</v>
      </c>
      <c r="E30" s="10">
        <f t="shared" si="9"/>
        <v>95.454545454545453</v>
      </c>
      <c r="F30" s="10">
        <f t="shared" si="9"/>
        <v>91.666666666666657</v>
      </c>
      <c r="G30" s="10">
        <f t="shared" si="9"/>
        <v>92.307692307692307</v>
      </c>
      <c r="H30" s="10">
        <v>100</v>
      </c>
      <c r="I30" s="4">
        <v>0</v>
      </c>
      <c r="J30" s="10"/>
      <c r="K30" s="10"/>
      <c r="L30" s="10"/>
      <c r="M30" s="10"/>
      <c r="N30" s="11">
        <f>N24/(N23-N25-N27-N28-N29)*100</f>
        <v>95</v>
      </c>
      <c r="O30" s="12" t="e">
        <f>AVERAGE(B30:M30)</f>
        <v>#DIV/0!</v>
      </c>
      <c r="P30" s="3" t="s">
        <v>12</v>
      </c>
      <c r="Q30" s="6" t="e">
        <f t="shared" ref="Q30:AC30" si="10">SUM(Q24+Q25+Q29)</f>
        <v>#DIV/0!</v>
      </c>
      <c r="R30" s="6">
        <f t="shared" si="10"/>
        <v>1</v>
      </c>
      <c r="S30" s="6">
        <f t="shared" si="10"/>
        <v>0.95238095238095233</v>
      </c>
      <c r="T30" s="6">
        <f t="shared" si="10"/>
        <v>0.95454545454545447</v>
      </c>
      <c r="U30" s="6">
        <f t="shared" si="10"/>
        <v>0.91666666666666663</v>
      </c>
      <c r="V30" s="6">
        <f t="shared" si="10"/>
        <v>0.92307692307692313</v>
      </c>
      <c r="W30" s="6">
        <f t="shared" si="10"/>
        <v>1</v>
      </c>
      <c r="X30" s="6">
        <f t="shared" si="10"/>
        <v>0</v>
      </c>
      <c r="Y30" s="6">
        <f t="shared" si="10"/>
        <v>0</v>
      </c>
      <c r="Z30" s="6">
        <f t="shared" si="10"/>
        <v>0</v>
      </c>
      <c r="AA30" s="6">
        <f t="shared" si="10"/>
        <v>0</v>
      </c>
      <c r="AB30" s="6">
        <f t="shared" si="10"/>
        <v>0</v>
      </c>
      <c r="AC30" s="13" t="e">
        <f t="shared" si="10"/>
        <v>#DIV/0!</v>
      </c>
    </row>
  </sheetData>
  <mergeCells count="2">
    <mergeCell ref="G21:J21"/>
    <mergeCell ref="P21:AC21"/>
  </mergeCells>
  <pageMargins left="0.7" right="0.7" top="0.75" bottom="0.75" header="0.3" footer="0.3"/>
  <pageSetup scale="2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</vt:lpstr>
      <vt:lpstr>Preventivo (Macro Operativo)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evazqoro</dc:creator>
  <cp:lastModifiedBy>Brenda Lizbeth Cantu Santos</cp:lastModifiedBy>
  <cp:lastPrinted>2017-05-16T19:09:19Z</cp:lastPrinted>
  <dcterms:created xsi:type="dcterms:W3CDTF">2016-04-28T17:19:01Z</dcterms:created>
  <dcterms:modified xsi:type="dcterms:W3CDTF">2017-11-03T17:04:19Z</dcterms:modified>
</cp:coreProperties>
</file>